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162D8763-CB01-4268-A17E-172D37022103}" xr6:coauthVersionLast="47" xr6:coauthVersionMax="47" xr10:uidLastSave="{00000000-0000-0000-0000-000000000000}"/>
  <bookViews>
    <workbookView xWindow="-36380" yWindow="740" windowWidth="35840" windowHeight="20300" xr2:uid="{34C42DF5-3367-C149-9259-D5BE604735B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7" i="1"/>
  <c r="G17" i="1" s="1"/>
  <c r="I17" i="1" s="1"/>
  <c r="G11" i="1"/>
  <c r="I11" i="1" s="1"/>
  <c r="F25" i="1"/>
  <c r="G25" i="1" s="1"/>
  <c r="F24" i="1"/>
  <c r="G24" i="1" s="1"/>
  <c r="L8" i="1" s="1"/>
  <c r="F21" i="1"/>
  <c r="G21" i="1" s="1"/>
  <c r="I21" i="1" s="1"/>
  <c r="F20" i="1"/>
  <c r="G20" i="1" s="1"/>
  <c r="I20" i="1" s="1"/>
  <c r="F16" i="1"/>
  <c r="G16" i="1" s="1"/>
  <c r="I16" i="1" s="1"/>
  <c r="F15" i="1"/>
  <c r="G15" i="1" s="1"/>
  <c r="L7" i="1" s="1"/>
  <c r="L15" i="1" s="1"/>
  <c r="F12" i="1"/>
  <c r="G12" i="1" s="1"/>
  <c r="L6" i="1" s="1"/>
  <c r="F10" i="1"/>
  <c r="G10" i="1" s="1"/>
  <c r="F7" i="1"/>
  <c r="G7" i="1" s="1"/>
  <c r="L4" i="1" s="1"/>
  <c r="I24" i="1" l="1"/>
  <c r="L16" i="1"/>
  <c r="L12" i="1"/>
  <c r="I10" i="1"/>
  <c r="L5" i="1"/>
  <c r="L13" i="1" s="1"/>
  <c r="L14" i="1"/>
  <c r="I12" i="1"/>
  <c r="I15" i="1"/>
  <c r="I7" i="1"/>
  <c r="I25" i="1"/>
  <c r="L17" i="1" l="1"/>
  <c r="I28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<sst xmlns="http://schemas.openxmlformats.org/spreadsheetml/2006/main" count="75" uniqueCount="60">
  <si>
    <t xml:space="preserve">  Shur Deck Standard over Concrete</t>
  </si>
  <si>
    <t>Total Material Needed</t>
  </si>
  <si>
    <t>Product Description</t>
  </si>
  <si>
    <t>Coverage will vary</t>
  </si>
  <si>
    <t>Job 
(sq.ft.)</t>
  </si>
  <si>
    <t>Material 
Needed (gal)</t>
  </si>
  <si>
    <t>Step 2: Cost for 
Each Product</t>
  </si>
  <si>
    <t>Optional Cost 
(per sq. ft.)</t>
  </si>
  <si>
    <t>TC-11 Dry Polymer Basecoat Cement</t>
  </si>
  <si>
    <t>bags</t>
  </si>
  <si>
    <t>Template Instructions:</t>
  </si>
  <si>
    <t>WP-95 Waterproofing Membrane</t>
  </si>
  <si>
    <t>gals</t>
  </si>
  <si>
    <t>Base Coat</t>
  </si>
  <si>
    <t>WP-45 Flashing Fabric 10"x300'</t>
  </si>
  <si>
    <t>rolls</t>
  </si>
  <si>
    <r>
      <t xml:space="preserve">Step 1: </t>
    </r>
    <r>
      <rPr>
        <sz val="10"/>
        <color rgb="FF000000"/>
        <rFont val="Arial"/>
        <family val="2"/>
      </rPr>
      <t>Enter the total square footage of the project</t>
    </r>
  </si>
  <si>
    <t>sq.ft./bag</t>
  </si>
  <si>
    <t>WP-48 Tri-Directional Fiberlath (34"x150')</t>
  </si>
  <si>
    <t>SC-10 Acrylic Topcoat</t>
  </si>
  <si>
    <t>Membrane With Reinforcement - Flashing</t>
  </si>
  <si>
    <t>Please Round Up When Ordering</t>
  </si>
  <si>
    <r>
      <rPr>
        <b/>
        <sz val="10"/>
        <rFont val="Arial"/>
        <family val="2"/>
      </rPr>
      <t>Step 2:</t>
    </r>
    <r>
      <rPr>
        <sz val="10"/>
        <rFont val="Arial"/>
        <family val="2"/>
      </rPr>
      <t xml:space="preserve"> Enter the cost per unit (single kit, bag etc.) for each product in the indicated column.</t>
    </r>
  </si>
  <si>
    <t>WP-95 Waterproofing Membrane (under WP-45)</t>
  </si>
  <si>
    <t>sq.ft./gal</t>
  </si>
  <si>
    <t>WP-95 Waterproofing Membrane (on top of WP-45)</t>
  </si>
  <si>
    <t>Total Costs</t>
  </si>
  <si>
    <t>lf/roll</t>
  </si>
  <si>
    <r>
      <t>NOTE:</t>
    </r>
    <r>
      <rPr>
        <sz val="10"/>
        <color rgb="FF000000"/>
        <rFont val="Arial"/>
        <family val="2"/>
      </rPr>
      <t xml:space="preserve"> 
For installation instructions please refer to the system specification sheets posted on our website. Training videos for a variety of our systems for a variety of our systems </t>
    </r>
  </si>
  <si>
    <t>Membrane With Reinforcement - Deck</t>
  </si>
  <si>
    <t>sq.ft./roll</t>
  </si>
  <si>
    <t>WP-95 Waterproofing Membrane (1st Coat)</t>
  </si>
  <si>
    <t>sq.ft./ gallon</t>
  </si>
  <si>
    <t>WP-95 Waterproofing Membrane (2nd Coat)</t>
  </si>
  <si>
    <t>Total</t>
  </si>
  <si>
    <t>Rounding is not reflected in above price</t>
  </si>
  <si>
    <t>Bodycoat:</t>
  </si>
  <si>
    <t>TC-11 Dry Polymer Basecoat Cement (1st Coat)</t>
  </si>
  <si>
    <t xml:space="preserve"> sq.ft./bag</t>
  </si>
  <si>
    <t>www.westcoat.com</t>
  </si>
  <si>
    <t>TC-11 Dry Polymer Basecoat Cement (2nd Coat)</t>
  </si>
  <si>
    <t>Topcoat</t>
  </si>
  <si>
    <t>SC-10 Acrylic Topcoat (1st Coat)</t>
  </si>
  <si>
    <t>SC-10 Acrylic Topcoat (2nd Coat)</t>
  </si>
  <si>
    <t xml:space="preserve"> sq.ft./gal</t>
  </si>
  <si>
    <t>Step 1: Total Square Footage</t>
  </si>
  <si>
    <t>Step 1: Deck Perimeter Linear Feet</t>
  </si>
  <si>
    <t xml:space="preserve">Total Price Per Square Foot     </t>
  </si>
  <si>
    <t>Please read the complete specification guide before ordering material or beginning the job.</t>
  </si>
  <si>
    <t>This Sheet to Be Used as Rough Estimate Only</t>
  </si>
  <si>
    <t>* Quantities and prices are based on single bag/single gallon units. (Unless otherwise stated)</t>
  </si>
  <si>
    <t>Westcoat</t>
  </si>
  <si>
    <t>* Coating accessories and system options are not figured into estimates.</t>
  </si>
  <si>
    <t>4007 Lockridge Street</t>
  </si>
  <si>
    <t>* Contact your local distributor for a price quote, specification sheets and/or dvds.</t>
  </si>
  <si>
    <t>San Diego,  Ca 92102</t>
  </si>
  <si>
    <t>* We do not guarantee coverages, please allow additional material for waste.</t>
  </si>
  <si>
    <t>800-250-4519</t>
  </si>
  <si>
    <t>* All coverage rates should be verified and adjusted for each project.</t>
  </si>
  <si>
    <t>REV: 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</si>
</sst>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&quot;$&quot;#,##0.00"/>
  </numFmts>
  <fonts count="30">
    <font>
      <sz val="9"/>
      <name val="Geneva"/>
      <family val="2"/>
    </font>
    <font>
      <sz val="9"/>
      <name val="Geneva"/>
      <family val="2"/>
    </font>
    <font>
      <u/>
      <sz val="9"/>
      <color indexed="12"/>
      <name val="Geneva"/>
      <family val="2"/>
    </font>
    <font>
      <b/>
      <u/>
      <sz val="10"/>
      <color indexed="8"/>
      <name val="Arial"/>
    </font>
    <font>
      <b/>
      <i/>
      <sz val="10"/>
      <name val="Arial"/>
    </font>
    <font>
      <b/>
      <u/>
      <sz val="10"/>
      <name val="Arial"/>
    </font>
    <font>
      <b/>
      <sz val="10"/>
      <color rgb="FFFF0000"/>
      <name val="Arial"/>
    </font>
    <font>
      <b/>
      <sz val="10"/>
      <name val="Arial"/>
    </font>
    <font>
      <sz val="10"/>
      <name val="Arial"/>
    </font>
    <font>
      <b/>
      <sz val="10"/>
      <color indexed="8"/>
      <name val="Arial"/>
    </font>
    <font>
      <b/>
      <sz val="10"/>
      <color indexed="10"/>
      <name val="Arial"/>
    </font>
    <font>
      <sz val="10"/>
      <color rgb="FF000000"/>
      <name val="Arial"/>
    </font>
    <font>
      <sz val="10"/>
      <color indexed="8"/>
      <name val="Arial"/>
    </font>
    <font>
      <sz val="10"/>
      <color indexed="10"/>
      <name val="Arial"/>
    </font>
    <font>
      <u/>
      <sz val="10"/>
      <color indexed="12"/>
      <name val="Arial"/>
    </font>
    <font>
      <b/>
      <sz val="10"/>
      <color theme="1"/>
      <name val="Arial"/>
    </font>
    <font>
      <sz val="10"/>
      <color theme="1"/>
      <name val="Arial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indexed="12"/>
      <name val="Arial"/>
      <family val="2"/>
    </font>
    <font>
      <b/>
      <sz val="20"/>
      <name val="Arial"/>
    </font>
    <font>
      <sz val="9"/>
      <name val="Times New Roman"/>
      <family val="1"/>
    </font>
    <font>
      <sz val="36"/>
      <name val="Arial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rgb="FFFF0000"/>
      </right>
      <top style="medium">
        <color auto="1"/>
      </top>
      <bottom style="medium">
        <color theme="1"/>
      </bottom>
      <diagonal/>
    </border>
    <border>
      <left/>
      <right style="medium">
        <color rgb="FFFF0000"/>
      </right>
      <top style="medium">
        <color theme="1"/>
      </top>
      <bottom style="medium">
        <color theme="1"/>
      </bottom>
      <diagonal/>
    </border>
    <border>
      <left style="medium">
        <color auto="1"/>
      </left>
      <right/>
      <top style="medium">
        <color auto="1"/>
      </top>
      <bottom style="medium">
        <color theme="1"/>
      </bottom>
      <diagonal/>
    </border>
    <border>
      <left/>
      <right/>
      <top style="medium">
        <color auto="1"/>
      </top>
      <bottom style="medium">
        <color theme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19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9" fillId="0" borderId="0" xfId="0" applyFont="1" applyAlignment="1" applyProtection="1">
      <alignment horizontal="center" wrapText="1"/>
      <protection locked="0"/>
    </xf>
    <xf numFmtId="0" fontId="8" fillId="0" borderId="0" xfId="0" applyFont="1" applyAlignment="1">
      <alignment horizontal="left" wrapText="1" indent="1"/>
    </xf>
    <xf numFmtId="0" fontId="12" fillId="0" borderId="2" xfId="0" applyFont="1" applyBorder="1" applyAlignment="1">
      <alignment wrapText="1"/>
    </xf>
    <xf numFmtId="0" fontId="13" fillId="0" borderId="2" xfId="0" applyFont="1" applyBorder="1" applyAlignment="1" applyProtection="1">
      <alignment wrapText="1"/>
      <protection locked="0"/>
    </xf>
    <xf numFmtId="0" fontId="8" fillId="0" borderId="3" xfId="0" applyFont="1" applyBorder="1" applyAlignment="1">
      <alignment wrapText="1"/>
    </xf>
    <xf numFmtId="165" fontId="12" fillId="0" borderId="2" xfId="0" applyNumberFormat="1" applyFont="1" applyBorder="1" applyAlignment="1">
      <alignment wrapText="1"/>
    </xf>
    <xf numFmtId="164" fontId="12" fillId="0" borderId="2" xfId="0" applyNumberFormat="1" applyFont="1" applyBorder="1" applyAlignment="1">
      <alignment horizontal="center" wrapText="1"/>
    </xf>
    <xf numFmtId="44" fontId="13" fillId="0" borderId="2" xfId="2" applyFont="1" applyBorder="1" applyAlignment="1" applyProtection="1">
      <alignment wrapText="1"/>
      <protection locked="0"/>
    </xf>
    <xf numFmtId="44" fontId="8" fillId="0" borderId="3" xfId="2" applyFont="1" applyBorder="1" applyAlignment="1" applyProtection="1">
      <alignment wrapText="1"/>
    </xf>
    <xf numFmtId="0" fontId="8" fillId="0" borderId="2" xfId="0" applyFont="1" applyBorder="1" applyAlignment="1">
      <alignment wrapText="1"/>
    </xf>
    <xf numFmtId="44" fontId="13" fillId="0" borderId="2" xfId="2" applyFont="1" applyBorder="1" applyAlignment="1">
      <alignment wrapText="1"/>
    </xf>
    <xf numFmtId="166" fontId="13" fillId="0" borderId="2" xfId="2" applyNumberFormat="1" applyFont="1" applyBorder="1" applyAlignment="1" applyProtection="1">
      <alignment wrapText="1"/>
      <protection locked="0"/>
    </xf>
    <xf numFmtId="0" fontId="12" fillId="0" borderId="6" xfId="0" applyFont="1" applyBorder="1" applyAlignment="1">
      <alignment wrapText="1"/>
    </xf>
    <xf numFmtId="165" fontId="12" fillId="0" borderId="6" xfId="0" applyNumberFormat="1" applyFont="1" applyBorder="1" applyAlignment="1">
      <alignment wrapText="1"/>
    </xf>
    <xf numFmtId="164" fontId="12" fillId="0" borderId="6" xfId="0" applyNumberFormat="1" applyFont="1" applyBorder="1" applyAlignment="1">
      <alignment horizontal="center" wrapText="1"/>
    </xf>
    <xf numFmtId="44" fontId="8" fillId="0" borderId="7" xfId="2" applyFont="1" applyBorder="1" applyAlignment="1" applyProtection="1">
      <alignment wrapText="1"/>
    </xf>
    <xf numFmtId="165" fontId="6" fillId="0" borderId="8" xfId="1" applyNumberFormat="1" applyFont="1" applyBorder="1" applyAlignment="1" applyProtection="1">
      <alignment wrapText="1"/>
      <protection locked="0"/>
    </xf>
    <xf numFmtId="165" fontId="12" fillId="0" borderId="9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44" fontId="8" fillId="0" borderId="9" xfId="0" applyNumberFormat="1" applyFont="1" applyBorder="1" applyAlignment="1">
      <alignment wrapText="1"/>
    </xf>
    <xf numFmtId="0" fontId="10" fillId="0" borderId="0" xfId="0" applyFont="1" applyAlignment="1">
      <alignment wrapText="1"/>
    </xf>
    <xf numFmtId="165" fontId="6" fillId="0" borderId="10" xfId="1" applyNumberFormat="1" applyFont="1" applyBorder="1" applyAlignment="1" applyProtection="1">
      <alignment wrapText="1"/>
      <protection locked="0"/>
    </xf>
    <xf numFmtId="165" fontId="12" fillId="0" borderId="11" xfId="0" applyNumberFormat="1" applyFont="1" applyBorder="1" applyAlignment="1">
      <alignment wrapText="1"/>
    </xf>
    <xf numFmtId="44" fontId="8" fillId="0" borderId="12" xfId="0" applyNumberFormat="1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44" fontId="7" fillId="0" borderId="17" xfId="0" applyNumberFormat="1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14" fillId="0" borderId="0" xfId="3" applyFont="1" applyBorder="1" applyAlignment="1" applyProtection="1">
      <alignment wrapText="1"/>
    </xf>
    <xf numFmtId="0" fontId="5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wrapText="1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6" fillId="0" borderId="0" xfId="3" applyFont="1" applyAlignment="1" applyProtection="1">
      <alignment horizontal="center"/>
    </xf>
    <xf numFmtId="0" fontId="28" fillId="0" borderId="0" xfId="0" applyFont="1"/>
    <xf numFmtId="0" fontId="26" fillId="0" borderId="0" xfId="3" applyFont="1" applyAlignment="1" applyProtection="1"/>
    <xf numFmtId="0" fontId="12" fillId="0" borderId="22" xfId="0" applyFont="1" applyBorder="1"/>
    <xf numFmtId="0" fontId="8" fillId="0" borderId="0" xfId="0" applyFont="1"/>
    <xf numFmtId="0" fontId="11" fillId="0" borderId="20" xfId="0" applyFont="1" applyBorder="1" applyAlignment="1">
      <alignment wrapText="1"/>
    </xf>
    <xf numFmtId="0" fontId="11" fillId="0" borderId="21" xfId="0" applyFont="1" applyBorder="1" applyAlignment="1">
      <alignment wrapText="1"/>
    </xf>
    <xf numFmtId="0" fontId="7" fillId="0" borderId="0" xfId="0" applyFont="1"/>
    <xf numFmtId="0" fontId="3" fillId="0" borderId="1" xfId="0" applyFont="1" applyBorder="1"/>
    <xf numFmtId="0" fontId="12" fillId="0" borderId="1" xfId="0" applyFont="1" applyBorder="1"/>
    <xf numFmtId="0" fontId="8" fillId="0" borderId="1" xfId="0" applyFont="1" applyBorder="1"/>
    <xf numFmtId="0" fontId="5" fillId="0" borderId="1" xfId="0" applyFont="1" applyBorder="1"/>
    <xf numFmtId="0" fontId="12" fillId="0" borderId="5" xfId="0" applyFont="1" applyBorder="1"/>
    <xf numFmtId="0" fontId="29" fillId="0" borderId="0" xfId="0" applyFont="1" applyAlignment="1">
      <alignment vertical="center"/>
    </xf>
    <xf numFmtId="0" fontId="18" fillId="0" borderId="27" xfId="0" applyFont="1" applyBorder="1"/>
    <xf numFmtId="0" fontId="18" fillId="0" borderId="28" xfId="0" applyFont="1" applyBorder="1"/>
    <xf numFmtId="0" fontId="19" fillId="0" borderId="29" xfId="0" applyFont="1" applyBorder="1"/>
    <xf numFmtId="0" fontId="19" fillId="0" borderId="31" xfId="0" applyFont="1" applyBorder="1" applyAlignment="1">
      <alignment vertical="center"/>
    </xf>
    <xf numFmtId="0" fontId="19" fillId="0" borderId="34" xfId="0" applyFont="1" applyBorder="1" applyAlignment="1">
      <alignment vertical="center"/>
    </xf>
    <xf numFmtId="164" fontId="8" fillId="0" borderId="36" xfId="0" applyNumberFormat="1" applyFont="1" applyBorder="1" applyAlignment="1">
      <alignment wrapText="1"/>
    </xf>
    <xf numFmtId="0" fontId="11" fillId="0" borderId="37" xfId="0" applyFont="1" applyBorder="1" applyAlignment="1">
      <alignment wrapText="1"/>
    </xf>
    <xf numFmtId="164" fontId="8" fillId="0" borderId="38" xfId="0" applyNumberFormat="1" applyFont="1" applyBorder="1" applyAlignment="1">
      <alignment wrapText="1"/>
    </xf>
    <xf numFmtId="0" fontId="8" fillId="0" borderId="39" xfId="0" applyFont="1" applyBorder="1" applyAlignment="1">
      <alignment wrapText="1"/>
    </xf>
    <xf numFmtId="0" fontId="8" fillId="0" borderId="40" xfId="0" applyFont="1" applyBorder="1" applyAlignment="1">
      <alignment wrapText="1"/>
    </xf>
    <xf numFmtId="0" fontId="12" fillId="0" borderId="20" xfId="0" applyFont="1" applyBorder="1" applyAlignment="1">
      <alignment wrapText="1"/>
    </xf>
    <xf numFmtId="0" fontId="8" fillId="0" borderId="41" xfId="0" applyFont="1" applyBorder="1" applyAlignment="1">
      <alignment wrapText="1"/>
    </xf>
    <xf numFmtId="164" fontId="8" fillId="0" borderId="42" xfId="0" applyNumberFormat="1" applyFont="1" applyBorder="1" applyAlignment="1">
      <alignment wrapText="1"/>
    </xf>
    <xf numFmtId="0" fontId="8" fillId="0" borderId="43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11" fillId="0" borderId="44" xfId="0" applyFont="1" applyBorder="1" applyAlignment="1">
      <alignment wrapText="1"/>
    </xf>
    <xf numFmtId="44" fontId="8" fillId="0" borderId="45" xfId="0" applyNumberFormat="1" applyFont="1" applyBorder="1" applyAlignment="1">
      <alignment wrapText="1"/>
    </xf>
    <xf numFmtId="44" fontId="8" fillId="0" borderId="46" xfId="0" applyNumberFormat="1" applyFont="1" applyBorder="1" applyAlignment="1">
      <alignment wrapText="1"/>
    </xf>
    <xf numFmtId="0" fontId="12" fillId="0" borderId="47" xfId="0" applyFont="1" applyBorder="1" applyAlignment="1">
      <alignment wrapText="1"/>
    </xf>
    <xf numFmtId="0" fontId="8" fillId="0" borderId="32" xfId="0" applyFont="1" applyBorder="1" applyAlignment="1">
      <alignment wrapText="1"/>
    </xf>
    <xf numFmtId="44" fontId="8" fillId="0" borderId="48" xfId="0" applyNumberFormat="1" applyFont="1" applyBorder="1" applyAlignment="1">
      <alignment wrapText="1"/>
    </xf>
    <xf numFmtId="0" fontId="8" fillId="0" borderId="18" xfId="0" applyFont="1" applyBorder="1" applyAlignment="1">
      <alignment horizontal="right" wrapText="1"/>
    </xf>
    <xf numFmtId="44" fontId="8" fillId="0" borderId="35" xfId="0" applyNumberFormat="1" applyFont="1" applyBorder="1" applyAlignment="1">
      <alignment wrapText="1"/>
    </xf>
    <xf numFmtId="0" fontId="24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3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31" xfId="0" applyFont="1" applyBorder="1" applyAlignment="1">
      <alignment horizontal="left" vertical="center"/>
    </xf>
    <xf numFmtId="0" fontId="10" fillId="0" borderId="25" xfId="0" applyFont="1" applyBorder="1" applyAlignment="1">
      <alignment horizontal="right"/>
    </xf>
    <xf numFmtId="0" fontId="10" fillId="0" borderId="26" xfId="0" applyFont="1" applyBorder="1" applyAlignment="1">
      <alignment horizontal="right"/>
    </xf>
    <xf numFmtId="0" fontId="10" fillId="0" borderId="2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10" fillId="0" borderId="24" xfId="0" applyFont="1" applyBorder="1" applyAlignment="1">
      <alignment horizontal="right"/>
    </xf>
    <xf numFmtId="0" fontId="15" fillId="0" borderId="13" xfId="0" applyFont="1" applyBorder="1" applyAlignment="1">
      <alignment horizontal="right" wrapText="1"/>
    </xf>
    <xf numFmtId="0" fontId="16" fillId="0" borderId="14" xfId="0" applyFont="1" applyBorder="1" applyAlignment="1">
      <alignment horizontal="right" wrapText="1"/>
    </xf>
    <xf numFmtId="0" fontId="16" fillId="0" borderId="15" xfId="0" applyFont="1" applyBorder="1" applyAlignment="1">
      <alignment horizontal="right" wrapText="1"/>
    </xf>
    <xf numFmtId="0" fontId="16" fillId="0" borderId="16" xfId="0" applyFont="1" applyBorder="1" applyAlignment="1">
      <alignment horizontal="right" wrapText="1"/>
    </xf>
    <xf numFmtId="0" fontId="8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2" fillId="0" borderId="19" xfId="0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left" vertical="top" wrapText="1"/>
    </xf>
    <xf numFmtId="0" fontId="19" fillId="0" borderId="3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31" xfId="0" applyFont="1" applyBorder="1" applyAlignment="1">
      <alignment vertical="center"/>
    </xf>
    <xf numFmtId="0" fontId="19" fillId="0" borderId="32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right" wrapText="1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s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88A89-E354-4A4B-96F5-DA687D273480}">
  <sheetPr>
    <pageSetUpPr fitToPage="1"/>
  </sheetPr>
  <dimension ref="A1:O41"/>
  <sheetViews>
    <sheetView tabSelected="1" view="pageLayout" zoomScale="120" zoomScaleNormal="125" zoomScalePageLayoutView="120" workbookViewId="0">
      <selection activeCell="L11" sqref="L11:M18"/>
    </sheetView>
  </sheetViews>
  <sheetFormatPr defaultColWidth="11.42578125" defaultRowHeight="12.75"/>
  <cols>
    <col min="1" max="1" width="38.140625" style="4" customWidth="1"/>
    <col min="2" max="2" width="3.140625" style="4" customWidth="1"/>
    <col min="3" max="3" width="60.85546875" style="46" customWidth="1"/>
    <col min="4" max="4" width="7.85546875" style="4" customWidth="1"/>
    <col min="5" max="5" width="9.28515625" style="4" customWidth="1"/>
    <col min="6" max="7" width="8.85546875" style="4" customWidth="1"/>
    <col min="8" max="8" width="16.85546875" style="4" customWidth="1"/>
    <col min="9" max="9" width="12.85546875" style="4" customWidth="1"/>
    <col min="10" max="10" width="2.28515625" style="4" customWidth="1"/>
    <col min="11" max="11" width="35.5703125" style="4" customWidth="1"/>
    <col min="12" max="12" width="20.7109375" style="4" customWidth="1"/>
    <col min="13" max="13" width="12.140625" style="4" customWidth="1"/>
    <col min="14" max="16384" width="11.42578125" style="4"/>
  </cols>
  <sheetData>
    <row r="1" spans="1:13" ht="78.75" customHeight="1">
      <c r="A1" s="55" t="e" vm="1">
        <v>#VALUE!</v>
      </c>
      <c r="B1" s="2"/>
      <c r="C1" s="80" t="s">
        <v>0</v>
      </c>
      <c r="D1" s="80"/>
      <c r="E1" s="80"/>
      <c r="F1" s="80"/>
      <c r="G1" s="80"/>
      <c r="H1" s="80"/>
      <c r="I1" s="80"/>
      <c r="J1" s="2"/>
      <c r="K1" s="2"/>
      <c r="L1" s="3"/>
      <c r="M1" s="3"/>
    </row>
    <row r="2" spans="1:13" ht="17.100000000000001" customHeight="1">
      <c r="A2" s="95"/>
      <c r="L2" s="6"/>
    </row>
    <row r="3" spans="1:13" ht="14.1" customHeight="1">
      <c r="A3" s="95"/>
      <c r="C3" s="49"/>
      <c r="D3" s="6"/>
      <c r="E3" s="6"/>
      <c r="F3" s="6"/>
      <c r="G3" s="6"/>
      <c r="H3" s="6"/>
      <c r="I3" s="7"/>
      <c r="K3" s="111" t="s">
        <v>1</v>
      </c>
      <c r="L3" s="111"/>
      <c r="M3" s="111"/>
    </row>
    <row r="4" spans="1:13" ht="24" customHeight="1">
      <c r="A4" s="8"/>
      <c r="C4" s="96" t="s">
        <v>2</v>
      </c>
      <c r="D4" s="96" t="s">
        <v>3</v>
      </c>
      <c r="E4" s="96"/>
      <c r="F4" s="98" t="s">
        <v>4</v>
      </c>
      <c r="G4" s="98" t="s">
        <v>5</v>
      </c>
      <c r="H4" s="99" t="s">
        <v>6</v>
      </c>
      <c r="I4" s="101" t="s">
        <v>7</v>
      </c>
      <c r="K4" s="62" t="s">
        <v>8</v>
      </c>
      <c r="L4" s="63">
        <f>SUM(G7,G20,G21)</f>
        <v>35.294117647058826</v>
      </c>
      <c r="M4" s="64" t="s">
        <v>9</v>
      </c>
    </row>
    <row r="5" spans="1:13" ht="24" customHeight="1">
      <c r="A5" s="36" t="s">
        <v>10</v>
      </c>
      <c r="C5" s="97"/>
      <c r="D5" s="97"/>
      <c r="E5" s="97"/>
      <c r="F5" s="97"/>
      <c r="G5" s="97"/>
      <c r="H5" s="100"/>
      <c r="I5" s="102"/>
      <c r="K5" s="47" t="s">
        <v>11</v>
      </c>
      <c r="L5" s="61">
        <f>SUM(G10,G11,G16,G17)</f>
        <v>24.851282051282052</v>
      </c>
      <c r="M5" s="65" t="s">
        <v>12</v>
      </c>
    </row>
    <row r="6" spans="1:13" ht="15" customHeight="1">
      <c r="A6" s="37"/>
      <c r="C6" s="50" t="s">
        <v>13</v>
      </c>
      <c r="D6" s="9"/>
      <c r="E6" s="9"/>
      <c r="F6" s="9"/>
      <c r="G6" s="9"/>
      <c r="H6" s="10"/>
      <c r="I6" s="11"/>
      <c r="K6" s="66" t="s">
        <v>14</v>
      </c>
      <c r="L6" s="61">
        <f>( G12)</f>
        <v>0.33333333333333331</v>
      </c>
      <c r="M6" s="65" t="s">
        <v>15</v>
      </c>
    </row>
    <row r="7" spans="1:13" ht="14.1" customHeight="1">
      <c r="A7" s="103" t="s">
        <v>16</v>
      </c>
      <c r="B7" s="35"/>
      <c r="C7" s="51" t="s">
        <v>8</v>
      </c>
      <c r="D7" s="9">
        <v>85</v>
      </c>
      <c r="E7" s="9" t="s">
        <v>17</v>
      </c>
      <c r="F7" s="12">
        <f>F26</f>
        <v>1000</v>
      </c>
      <c r="G7" s="13">
        <f>F7/D7</f>
        <v>11.764705882352942</v>
      </c>
      <c r="H7" s="14"/>
      <c r="I7" s="15">
        <f>(H7*G7)/F26</f>
        <v>0</v>
      </c>
      <c r="K7" s="66" t="s">
        <v>18</v>
      </c>
      <c r="L7" s="61">
        <f>G15</f>
        <v>2.3529411764705883</v>
      </c>
      <c r="M7" s="65" t="s">
        <v>15</v>
      </c>
    </row>
    <row r="8" spans="1:13" ht="17.25" customHeight="1">
      <c r="A8" s="103"/>
      <c r="B8" s="35"/>
      <c r="C8" s="51"/>
      <c r="D8" s="9"/>
      <c r="E8" s="9"/>
      <c r="F8" s="12"/>
      <c r="G8" s="13"/>
      <c r="H8" s="14"/>
      <c r="I8" s="15"/>
      <c r="K8" s="67" t="s">
        <v>19</v>
      </c>
      <c r="L8" s="68">
        <f>G24+G25</f>
        <v>6.1538461538461542</v>
      </c>
      <c r="M8" s="69" t="s">
        <v>12</v>
      </c>
    </row>
    <row r="9" spans="1:13" ht="15.75" customHeight="1">
      <c r="A9" s="38"/>
      <c r="C9" s="50" t="s">
        <v>20</v>
      </c>
      <c r="D9" s="9"/>
      <c r="E9" s="9"/>
      <c r="F9" s="9"/>
      <c r="G9" s="9"/>
      <c r="H9" s="10"/>
      <c r="I9" s="11"/>
      <c r="K9" s="109" t="s">
        <v>21</v>
      </c>
      <c r="L9" s="109"/>
      <c r="M9" s="109"/>
    </row>
    <row r="10" spans="1:13" ht="36">
      <c r="A10" s="39" t="s">
        <v>22</v>
      </c>
      <c r="C10" s="51" t="s">
        <v>23</v>
      </c>
      <c r="D10" s="9">
        <v>125</v>
      </c>
      <c r="E10" s="9" t="s">
        <v>24</v>
      </c>
      <c r="F10" s="12">
        <f>F27</f>
        <v>100</v>
      </c>
      <c r="G10" s="13">
        <f>F10/D10</f>
        <v>0.8</v>
      </c>
      <c r="H10" s="14"/>
      <c r="I10" s="15">
        <f>SUM(H10*G10)/F27</f>
        <v>0</v>
      </c>
    </row>
    <row r="11" spans="1:13" ht="19.5" customHeight="1">
      <c r="A11" s="40"/>
      <c r="C11" s="51" t="s">
        <v>25</v>
      </c>
      <c r="D11" s="9">
        <v>50</v>
      </c>
      <c r="E11" s="9" t="s">
        <v>24</v>
      </c>
      <c r="F11" s="12">
        <f>F27</f>
        <v>100</v>
      </c>
      <c r="G11" s="13">
        <f>F11/D11</f>
        <v>2</v>
      </c>
      <c r="H11" s="14"/>
      <c r="I11" s="15">
        <f>SUM(H11*G11)/F27</f>
        <v>0</v>
      </c>
      <c r="L11" s="70" t="s">
        <v>26</v>
      </c>
    </row>
    <row r="12" spans="1:13">
      <c r="A12" s="41"/>
      <c r="C12" s="45" t="s">
        <v>14</v>
      </c>
      <c r="D12" s="9">
        <v>300</v>
      </c>
      <c r="E12" s="9" t="s">
        <v>27</v>
      </c>
      <c r="F12" s="12">
        <f>F27</f>
        <v>100</v>
      </c>
      <c r="G12" s="13">
        <f>F12/D12</f>
        <v>0.33333333333333331</v>
      </c>
      <c r="H12" s="14"/>
      <c r="I12" s="15">
        <f>(H12*G12)/F27</f>
        <v>0</v>
      </c>
      <c r="K12" s="71" t="s">
        <v>8</v>
      </c>
      <c r="L12" s="72">
        <f>L4*H7</f>
        <v>0</v>
      </c>
    </row>
    <row r="13" spans="1:13">
      <c r="A13" s="1"/>
      <c r="C13" s="52"/>
      <c r="D13" s="16"/>
      <c r="E13" s="16"/>
      <c r="F13" s="16"/>
      <c r="G13" s="16"/>
      <c r="H13" s="16"/>
      <c r="I13" s="11"/>
      <c r="K13" s="48" t="s">
        <v>11</v>
      </c>
      <c r="L13" s="73">
        <f>L5*H10</f>
        <v>0</v>
      </c>
    </row>
    <row r="14" spans="1:13" ht="15.95" customHeight="1">
      <c r="A14" s="79" t="s">
        <v>28</v>
      </c>
      <c r="C14" s="50" t="s">
        <v>29</v>
      </c>
      <c r="D14" s="9"/>
      <c r="E14" s="9"/>
      <c r="F14" s="12"/>
      <c r="G14" s="13"/>
      <c r="H14" s="14"/>
      <c r="I14" s="15"/>
      <c r="K14" s="74" t="s">
        <v>14</v>
      </c>
      <c r="L14" s="73">
        <f>L6*H12</f>
        <v>0</v>
      </c>
    </row>
    <row r="15" spans="1:13">
      <c r="A15" s="79"/>
      <c r="C15" s="45" t="s">
        <v>18</v>
      </c>
      <c r="D15" s="9">
        <v>425</v>
      </c>
      <c r="E15" s="9" t="s">
        <v>30</v>
      </c>
      <c r="F15" s="12">
        <f>F26</f>
        <v>1000</v>
      </c>
      <c r="G15" s="13">
        <f>F15/D15</f>
        <v>2.3529411764705883</v>
      </c>
      <c r="H15" s="14"/>
      <c r="I15" s="15">
        <f>(H15*G15)/F26</f>
        <v>0</v>
      </c>
      <c r="K15" s="74" t="s">
        <v>18</v>
      </c>
      <c r="L15" s="73">
        <f>L7*H15</f>
        <v>0</v>
      </c>
    </row>
    <row r="16" spans="1:13" ht="24">
      <c r="A16" s="79"/>
      <c r="C16" s="51" t="s">
        <v>31</v>
      </c>
      <c r="D16" s="9">
        <v>65</v>
      </c>
      <c r="E16" s="9" t="s">
        <v>32</v>
      </c>
      <c r="F16" s="12">
        <f>F26</f>
        <v>1000</v>
      </c>
      <c r="G16" s="13">
        <f>F16/D16</f>
        <v>15.384615384615385</v>
      </c>
      <c r="H16" s="17"/>
      <c r="I16" s="15">
        <f>SUM(H16*G16)/F26</f>
        <v>0</v>
      </c>
      <c r="K16" s="75" t="s">
        <v>19</v>
      </c>
      <c r="L16" s="76">
        <f>L8*H25</f>
        <v>0</v>
      </c>
    </row>
    <row r="17" spans="1:15" ht="24">
      <c r="A17" s="79"/>
      <c r="C17" s="51" t="s">
        <v>33</v>
      </c>
      <c r="D17" s="9">
        <v>150</v>
      </c>
      <c r="E17" s="9" t="s">
        <v>32</v>
      </c>
      <c r="F17" s="12">
        <f>F26</f>
        <v>1000</v>
      </c>
      <c r="G17" s="13">
        <f>F17/D17</f>
        <v>6.666666666666667</v>
      </c>
      <c r="H17" s="17"/>
      <c r="I17" s="15">
        <f>SUM(H17*G17)/F26</f>
        <v>0</v>
      </c>
      <c r="K17" s="77" t="s">
        <v>34</v>
      </c>
      <c r="L17" s="78">
        <f>SUM(L12:L16)</f>
        <v>0</v>
      </c>
    </row>
    <row r="18" spans="1:15" ht="12.75" customHeight="1">
      <c r="A18" s="79"/>
      <c r="C18" s="52"/>
      <c r="D18" s="16"/>
      <c r="E18" s="16"/>
      <c r="F18" s="16"/>
      <c r="G18" s="16"/>
      <c r="H18" s="16"/>
      <c r="I18" s="11"/>
      <c r="K18" s="110" t="s">
        <v>35</v>
      </c>
      <c r="L18" s="110"/>
    </row>
    <row r="19" spans="1:15" ht="18" customHeight="1">
      <c r="A19" s="79"/>
      <c r="C19" s="50" t="s">
        <v>36</v>
      </c>
      <c r="D19" s="9"/>
      <c r="E19" s="9"/>
      <c r="F19" s="12"/>
      <c r="G19" s="13"/>
      <c r="H19" s="18"/>
      <c r="I19" s="15"/>
    </row>
    <row r="20" spans="1:15" ht="14.1" customHeight="1">
      <c r="A20" s="79"/>
      <c r="C20" s="51" t="s">
        <v>37</v>
      </c>
      <c r="D20" s="9">
        <v>85</v>
      </c>
      <c r="E20" s="9" t="s">
        <v>38</v>
      </c>
      <c r="F20" s="12">
        <f>(F26)</f>
        <v>1000</v>
      </c>
      <c r="G20" s="13">
        <f>F20/D20</f>
        <v>11.764705882352942</v>
      </c>
      <c r="H20" s="14"/>
      <c r="I20" s="15">
        <f>(H20*G20)/F26</f>
        <v>0</v>
      </c>
    </row>
    <row r="21" spans="1:15" ht="14.1" customHeight="1">
      <c r="A21" s="42" t="s">
        <v>39</v>
      </c>
      <c r="C21" s="51" t="s">
        <v>40</v>
      </c>
      <c r="D21" s="9">
        <v>85</v>
      </c>
      <c r="E21" s="9" t="s">
        <v>17</v>
      </c>
      <c r="F21" s="12">
        <f>F26</f>
        <v>1000</v>
      </c>
      <c r="G21" s="13">
        <f>F21/D21</f>
        <v>11.764705882352942</v>
      </c>
      <c r="H21" s="17"/>
      <c r="I21" s="15">
        <f>(H21*G21)/F26</f>
        <v>0</v>
      </c>
    </row>
    <row r="22" spans="1:15" ht="14.1" customHeight="1">
      <c r="C22" s="52"/>
      <c r="D22" s="16"/>
      <c r="E22" s="16"/>
      <c r="F22" s="16"/>
      <c r="G22" s="16"/>
      <c r="H22" s="16"/>
      <c r="I22" s="11"/>
    </row>
    <row r="23" spans="1:15">
      <c r="A23" s="6"/>
      <c r="C23" s="53" t="s">
        <v>41</v>
      </c>
      <c r="D23" s="16"/>
      <c r="E23" s="16"/>
      <c r="F23" s="16"/>
      <c r="G23" s="16"/>
      <c r="H23" s="16"/>
      <c r="I23" s="11"/>
    </row>
    <row r="24" spans="1:15" ht="15" customHeight="1">
      <c r="A24" s="8"/>
      <c r="C24" s="51" t="s">
        <v>42</v>
      </c>
      <c r="D24" s="9">
        <v>325</v>
      </c>
      <c r="E24" s="9" t="s">
        <v>24</v>
      </c>
      <c r="F24" s="12">
        <f>F26</f>
        <v>1000</v>
      </c>
      <c r="G24" s="13">
        <f>F24/D24</f>
        <v>3.0769230769230771</v>
      </c>
      <c r="H24" s="17"/>
      <c r="I24" s="15">
        <f>SUM(H24*G24)/F26</f>
        <v>0</v>
      </c>
    </row>
    <row r="25" spans="1:15" ht="14.1" customHeight="1">
      <c r="A25" s="8"/>
      <c r="C25" s="54" t="s">
        <v>43</v>
      </c>
      <c r="D25" s="19">
        <v>325</v>
      </c>
      <c r="E25" s="19" t="s">
        <v>44</v>
      </c>
      <c r="F25" s="20">
        <f>F26</f>
        <v>1000</v>
      </c>
      <c r="G25" s="21">
        <f>F25/D25</f>
        <v>3.0769230769230771</v>
      </c>
      <c r="H25" s="17"/>
      <c r="I25" s="22">
        <f>SUM(H25*G25)/F26</f>
        <v>0</v>
      </c>
    </row>
    <row r="26" spans="1:15" ht="18" customHeight="1">
      <c r="A26" s="8"/>
      <c r="C26" s="85" t="s">
        <v>45</v>
      </c>
      <c r="D26" s="86"/>
      <c r="E26" s="87"/>
      <c r="F26" s="23">
        <v>1000</v>
      </c>
      <c r="G26" s="24"/>
      <c r="H26" s="25"/>
      <c r="I26" s="26"/>
    </row>
    <row r="27" spans="1:15" ht="18" customHeight="1">
      <c r="A27" s="27"/>
      <c r="C27" s="88" t="s">
        <v>46</v>
      </c>
      <c r="D27" s="89"/>
      <c r="E27" s="90"/>
      <c r="F27" s="28">
        <v>100</v>
      </c>
      <c r="G27" s="29"/>
      <c r="I27" s="30"/>
    </row>
    <row r="28" spans="1:15" ht="17.100000000000001" customHeight="1">
      <c r="A28" s="31"/>
      <c r="C28" s="91" t="s">
        <v>47</v>
      </c>
      <c r="D28" s="92"/>
      <c r="E28" s="92"/>
      <c r="F28" s="93"/>
      <c r="G28" s="92"/>
      <c r="H28" s="94"/>
      <c r="I28" s="32">
        <f>SUM(I6:I27)</f>
        <v>0</v>
      </c>
    </row>
    <row r="29" spans="1:15" ht="17.25" customHeight="1">
      <c r="C29" s="81" t="s">
        <v>48</v>
      </c>
      <c r="D29" s="81"/>
      <c r="E29" s="81"/>
      <c r="F29" s="81"/>
      <c r="G29" s="81"/>
      <c r="H29" s="81"/>
      <c r="I29" s="81"/>
    </row>
    <row r="30" spans="1:15" ht="17.25" customHeight="1">
      <c r="C30" s="81"/>
      <c r="D30" s="81"/>
      <c r="E30" s="81"/>
      <c r="F30" s="81"/>
      <c r="G30" s="81"/>
      <c r="H30" s="81"/>
      <c r="I30" s="81"/>
    </row>
    <row r="31" spans="1:15" ht="15.75" customHeight="1">
      <c r="C31" s="56" t="s">
        <v>49</v>
      </c>
      <c r="D31" s="57"/>
      <c r="E31" s="57"/>
      <c r="F31" s="57"/>
      <c r="G31" s="57"/>
      <c r="H31" s="57"/>
      <c r="I31" s="58"/>
    </row>
    <row r="32" spans="1:15" ht="15.75" customHeight="1">
      <c r="C32" s="82" t="s">
        <v>50</v>
      </c>
      <c r="D32" s="83"/>
      <c r="E32" s="83"/>
      <c r="F32" s="83"/>
      <c r="G32" s="83"/>
      <c r="H32" s="83"/>
      <c r="I32" s="84"/>
      <c r="K32" s="1" t="s">
        <v>51</v>
      </c>
      <c r="L32" s="1"/>
      <c r="N32" s="43"/>
      <c r="O32" s="43"/>
    </row>
    <row r="33" spans="1:15" ht="15.75" customHeight="1">
      <c r="C33" s="82" t="s">
        <v>52</v>
      </c>
      <c r="D33" s="83"/>
      <c r="E33" s="83"/>
      <c r="F33" s="83"/>
      <c r="G33" s="83"/>
      <c r="H33" s="83"/>
      <c r="I33" s="59"/>
      <c r="K33" s="1" t="s">
        <v>53</v>
      </c>
      <c r="L33" s="1"/>
      <c r="N33" s="43"/>
      <c r="O33" s="43"/>
    </row>
    <row r="34" spans="1:15" ht="15.75" customHeight="1">
      <c r="C34" s="104" t="s">
        <v>54</v>
      </c>
      <c r="D34" s="105"/>
      <c r="E34" s="105"/>
      <c r="F34" s="105"/>
      <c r="G34" s="105"/>
      <c r="H34" s="105"/>
      <c r="I34" s="106"/>
      <c r="K34" s="1" t="s">
        <v>55</v>
      </c>
      <c r="L34" s="1"/>
      <c r="N34" s="43"/>
      <c r="O34" s="43"/>
    </row>
    <row r="35" spans="1:15" ht="15.75" customHeight="1">
      <c r="A35" s="6"/>
      <c r="C35" s="82" t="s">
        <v>56</v>
      </c>
      <c r="D35" s="83"/>
      <c r="E35" s="83"/>
      <c r="F35" s="83"/>
      <c r="G35" s="83"/>
      <c r="H35" s="83"/>
      <c r="I35" s="84"/>
      <c r="K35" s="1" t="s">
        <v>57</v>
      </c>
      <c r="L35" s="1"/>
      <c r="N35" s="43"/>
      <c r="O35" s="43"/>
    </row>
    <row r="36" spans="1:15" ht="15.75" customHeight="1">
      <c r="A36" s="8"/>
      <c r="C36" s="107" t="s">
        <v>58</v>
      </c>
      <c r="D36" s="108"/>
      <c r="E36" s="108"/>
      <c r="F36" s="108"/>
      <c r="G36" s="108"/>
      <c r="H36" s="108"/>
      <c r="I36" s="60"/>
      <c r="K36" s="44" t="s">
        <v>39</v>
      </c>
      <c r="L36" s="1" t="s">
        <v>59</v>
      </c>
      <c r="O36" s="43"/>
    </row>
    <row r="37" spans="1:15" ht="15.75" customHeight="1">
      <c r="A37" s="6"/>
    </row>
    <row r="38" spans="1:15" ht="15.75" customHeight="1">
      <c r="K38" s="34"/>
    </row>
    <row r="39" spans="1:15" ht="15.75" customHeight="1">
      <c r="J39" s="33"/>
    </row>
    <row r="41" spans="1:15">
      <c r="J41" s="5"/>
    </row>
  </sheetData>
  <mergeCells count="22">
    <mergeCell ref="K3:M3"/>
    <mergeCell ref="C33:H33"/>
    <mergeCell ref="C34:I34"/>
    <mergeCell ref="C35:I35"/>
    <mergeCell ref="C36:H36"/>
    <mergeCell ref="K9:M9"/>
    <mergeCell ref="K18:L18"/>
    <mergeCell ref="A14:A20"/>
    <mergeCell ref="C1:I1"/>
    <mergeCell ref="C29:I30"/>
    <mergeCell ref="C32:I32"/>
    <mergeCell ref="C26:E26"/>
    <mergeCell ref="C27:E27"/>
    <mergeCell ref="C28:H28"/>
    <mergeCell ref="A2:A3"/>
    <mergeCell ref="D4:E5"/>
    <mergeCell ref="F4:F5"/>
    <mergeCell ref="C4:C5"/>
    <mergeCell ref="G4:G5"/>
    <mergeCell ref="H4:H5"/>
    <mergeCell ref="I4:I5"/>
    <mergeCell ref="A7:A8"/>
  </mergeCells>
  <hyperlinks>
    <hyperlink ref="A21" r:id="rId1" xr:uid="{854C732B-4E32-4DB2-949C-BCF8F147EECC}"/>
    <hyperlink ref="K36" r:id="rId2" display="http://www.westcoat.com/" xr:uid="{5274B135-46AE-4831-AB26-73D10B1A7E08}"/>
  </hyperlinks>
  <printOptions horizontalCentered="1"/>
  <pageMargins left="0.25" right="0.25" top="1.25" bottom="0.25" header="0" footer="0"/>
  <pageSetup scale="61" orientation="landscape" horizontalDpi="4294967292" verticalDpi="429496729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2fef6552050082a83f6914eff594a6be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75fd3b202aa8c73026b856cfa178e892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Props1.xml><?xml version="1.0" encoding="utf-8"?>
<ds:datastoreItem xmlns:ds="http://schemas.openxmlformats.org/officeDocument/2006/customXml" ds:itemID="{F849EF53-58D0-406A-BBA1-C1F7640C7FFE}"/>
</file>

<file path=customXml/itemProps2.xml><?xml version="1.0" encoding="utf-8"?>
<ds:datastoreItem xmlns:ds="http://schemas.openxmlformats.org/officeDocument/2006/customXml" ds:itemID="{111AD532-4F93-4AA6-99EC-C14572E24598}"/>
</file>

<file path=customXml/itemProps3.xml><?xml version="1.0" encoding="utf-8"?>
<ds:datastoreItem xmlns:ds="http://schemas.openxmlformats.org/officeDocument/2006/customXml" ds:itemID="{F5E90783-114B-4EB2-88DD-7068F54C1B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Taylor Hughes</dc:creator>
  <cp:keywords/>
  <dc:description/>
  <cp:lastModifiedBy/>
  <cp:revision/>
  <dcterms:created xsi:type="dcterms:W3CDTF">2023-11-16T18:13:44Z</dcterms:created>
  <dcterms:modified xsi:type="dcterms:W3CDTF">2026-08-17T21:52:05Z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