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ddcook/Desktop/Mer-Ko Specs/Cost Templates/Final Cost Templates /"/>
    </mc:Choice>
  </mc:AlternateContent>
  <xr:revisionPtr revIDLastSave="0" documentId="13_ncr:1_{D0D892E8-964A-0F4F-9C78-1E0E5B0FF9A5}" xr6:coauthVersionLast="47" xr6:coauthVersionMax="47" xr10:uidLastSave="{00000000-0000-0000-0000-000000000000}"/>
  <bookViews>
    <workbookView xWindow="34280" yWindow="500" windowWidth="38280" windowHeight="19620" xr2:uid="{34C42DF5-3367-C149-9259-D5BE604735B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6" i="1"/>
  <c r="N4" i="1"/>
  <c r="H11" i="1"/>
  <c r="H17" i="1"/>
  <c r="I17" i="1" s="1"/>
  <c r="K17" i="1" s="1"/>
  <c r="I11" i="1"/>
  <c r="K11" i="1" s="1"/>
  <c r="H25" i="1"/>
  <c r="I25" i="1" s="1"/>
  <c r="H24" i="1"/>
  <c r="I24" i="1" s="1"/>
  <c r="H21" i="1"/>
  <c r="I21" i="1" s="1"/>
  <c r="K21" i="1" s="1"/>
  <c r="H20" i="1"/>
  <c r="I20" i="1" s="1"/>
  <c r="K20" i="1" s="1"/>
  <c r="H16" i="1"/>
  <c r="I16" i="1" s="1"/>
  <c r="K16" i="1" s="1"/>
  <c r="H15" i="1"/>
  <c r="I15" i="1" s="1"/>
  <c r="N7" i="1" s="1"/>
  <c r="O16" i="1" s="1"/>
  <c r="H12" i="1"/>
  <c r="I12" i="1" s="1"/>
  <c r="H10" i="1"/>
  <c r="I10" i="1" s="1"/>
  <c r="H7" i="1"/>
  <c r="I7" i="1" s="1"/>
  <c r="K24" i="1" l="1"/>
  <c r="O17" i="1"/>
  <c r="O13" i="1"/>
  <c r="K10" i="1"/>
  <c r="N5" i="1"/>
  <c r="O14" i="1" s="1"/>
  <c r="O15" i="1"/>
  <c r="K12" i="1"/>
  <c r="K15" i="1"/>
  <c r="K7" i="1"/>
  <c r="K25" i="1"/>
  <c r="O18" i="1" l="1"/>
  <c r="K28" i="1"/>
</calcChain>
</file>

<file path=xl/sharedStrings.xml><?xml version="1.0" encoding="utf-8"?>
<sst xmlns="http://schemas.openxmlformats.org/spreadsheetml/2006/main" count="89" uniqueCount="73">
  <si>
    <t xml:space="preserve">  Shur Deck Standard over Concrete</t>
  </si>
  <si>
    <t>Total Material</t>
  </si>
  <si>
    <t>Needed</t>
  </si>
  <si>
    <t>Product</t>
  </si>
  <si>
    <t xml:space="preserve">Coverage will   </t>
  </si>
  <si>
    <t>Job</t>
  </si>
  <si>
    <t xml:space="preserve">Material </t>
  </si>
  <si>
    <t>Step 2: Cost for</t>
  </si>
  <si>
    <t>Cost</t>
  </si>
  <si>
    <t>bags</t>
  </si>
  <si>
    <t>Description</t>
    <phoneticPr fontId="0"/>
  </si>
  <si>
    <t xml:space="preserve">                 vary</t>
  </si>
  <si>
    <t>(sq.ft.)</t>
  </si>
  <si>
    <t>Each Product</t>
  </si>
  <si>
    <t>(per sq. ft.)</t>
  </si>
  <si>
    <t>gals</t>
  </si>
  <si>
    <t>Base Coat</t>
  </si>
  <si>
    <t>rolls</t>
  </si>
  <si>
    <t>Template Instructions:</t>
  </si>
  <si>
    <t>sq.ft./bag</t>
  </si>
  <si>
    <r>
      <t xml:space="preserve">Step 1: </t>
    </r>
    <r>
      <rPr>
        <sz val="12"/>
        <rFont val="Times New Roman"/>
        <family val="1"/>
      </rPr>
      <t>Enter the total square</t>
    </r>
  </si>
  <si>
    <t>Please Round Up When Ordering</t>
  </si>
  <si>
    <t>footage of the project</t>
  </si>
  <si>
    <t>sq.ft./gal</t>
  </si>
  <si>
    <t>in field H26</t>
  </si>
  <si>
    <t>lf/roll</t>
  </si>
  <si>
    <t>Total Costs</t>
  </si>
  <si>
    <r>
      <rPr>
        <b/>
        <sz val="12"/>
        <rFont val="Times New Roman"/>
        <family val="1"/>
      </rPr>
      <t>Step 2:</t>
    </r>
    <r>
      <rPr>
        <sz val="12"/>
        <rFont val="Times New Roman"/>
        <family val="1"/>
      </rPr>
      <t xml:space="preserve"> Enter the total linear feet </t>
    </r>
  </si>
  <si>
    <t>of the deck's perimeter.</t>
  </si>
  <si>
    <t>in field H27</t>
  </si>
  <si>
    <t>sq.ft./roll</t>
  </si>
  <si>
    <t>sq.ft./ gallon</t>
  </si>
  <si>
    <r>
      <t>NOTE:</t>
    </r>
    <r>
      <rPr>
        <sz val="12"/>
        <rFont val="Times New Roman"/>
        <family val="1"/>
      </rPr>
      <t xml:space="preserve"> For installation </t>
    </r>
  </si>
  <si>
    <t>instructions please refer to the</t>
  </si>
  <si>
    <t>Total</t>
  </si>
  <si>
    <t xml:space="preserve">System Specification sheets </t>
  </si>
  <si>
    <t>Bodycoat:</t>
  </si>
  <si>
    <t>Rounding is not reflected in above price</t>
  </si>
  <si>
    <t xml:space="preserve">available at </t>
  </si>
  <si>
    <t xml:space="preserve"> sq.ft./bag</t>
  </si>
  <si>
    <t xml:space="preserve"> sq.ft./gal</t>
  </si>
  <si>
    <t xml:space="preserve">Step 1: Total Square Footage   </t>
  </si>
  <si>
    <t xml:space="preserve">Step 2: Deck Perimeter Linear Feet     </t>
  </si>
  <si>
    <t xml:space="preserve">Total Price Per Square Foot     </t>
  </si>
  <si>
    <t>Please read the complete specification guide before ordering material or beginning the job.</t>
  </si>
  <si>
    <t>This Sheet to Be Used as Rough Estimate Only</t>
  </si>
  <si>
    <t>* Quantities and prices are based on single bag/single gallon units. (Unless otherwise stated)</t>
  </si>
  <si>
    <t>4007 Lockridge Street</t>
  </si>
  <si>
    <t>* Coating accessories and system options are not figured into estimates.</t>
  </si>
  <si>
    <t>San Diego,  CA 92102</t>
  </si>
  <si>
    <t>* We do not guarantee coverages, please allow additional material for waste.</t>
  </si>
  <si>
    <t>* All coverage rates should be verified and adjusted for each project.</t>
  </si>
  <si>
    <t>TC-11 Dry Polymer Basecoat Cement</t>
  </si>
  <si>
    <t>TC-11 Dry Polymer Basecoat Cement (1st Coat)</t>
  </si>
  <si>
    <t>TC-11 Dry Polymer Basecoat Cement (2nd Coat)</t>
  </si>
  <si>
    <t>WP-95 Waterproofing Membrane (1st Coat)</t>
  </si>
  <si>
    <t>WP-95 Waterproofing Membrane (2nd Coat)</t>
  </si>
  <si>
    <t>WP-95 Waterproofing Membrane</t>
  </si>
  <si>
    <t>WP-95 Waterproofing Membrane (under WP-45)</t>
  </si>
  <si>
    <t>WP-95 Waterproofing Membrane (on top of WP-45)</t>
  </si>
  <si>
    <t>WP-45 Flashing Fabric 10"x300'</t>
  </si>
  <si>
    <t>WP-48 Tri-Directional Fiberlath (38"x150')</t>
  </si>
  <si>
    <t>SC-10 Acrylic Topcoat (1st Coat)</t>
  </si>
  <si>
    <t>SC-10 Acrylic Topcoat (2nd Coat)</t>
  </si>
  <si>
    <t>SC-10 Acrylic Topcoat</t>
  </si>
  <si>
    <t>www.westcoat.com</t>
  </si>
  <si>
    <t>REV. 9/10/25</t>
  </si>
  <si>
    <t>(800) 250-4519</t>
  </si>
  <si>
    <t>Westcoat</t>
  </si>
  <si>
    <t>Membrane With Reinforcement - Flashing</t>
  </si>
  <si>
    <t>Membrane With Reinforcement - Deck</t>
  </si>
  <si>
    <t>Topcoat</t>
  </si>
  <si>
    <t>* Contact your local distributor for a price quote or specification sheets.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</si>
</sst>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&quot;$&quot;#,##0.00"/>
  </numFmts>
  <fonts count="34">
    <font>
      <sz val="9"/>
      <name val="Geneva"/>
      <family val="2"/>
    </font>
    <font>
      <sz val="9"/>
      <name val="Geneva"/>
      <family val="2"/>
    </font>
    <font>
      <sz val="36"/>
      <name val="Cooper Blk BT"/>
    </font>
    <font>
      <sz val="30"/>
      <name val="Akzidenz Grotesk BE BoldCn"/>
    </font>
    <font>
      <sz val="9"/>
      <name val="Times"/>
      <family val="1"/>
    </font>
    <font>
      <b/>
      <sz val="12"/>
      <name val="Times"/>
      <family val="1"/>
    </font>
    <font>
      <b/>
      <sz val="9"/>
      <name val="Times"/>
      <family val="1"/>
    </font>
    <font>
      <b/>
      <sz val="12"/>
      <color indexed="8"/>
      <name val="Times"/>
      <family val="1"/>
    </font>
    <font>
      <b/>
      <sz val="12"/>
      <color indexed="10"/>
      <name val="Times"/>
      <family val="1"/>
    </font>
    <font>
      <b/>
      <u/>
      <sz val="10"/>
      <name val="Times"/>
      <family val="1"/>
    </font>
    <font>
      <sz val="9"/>
      <color indexed="8"/>
      <name val="Times"/>
      <family val="1"/>
    </font>
    <font>
      <sz val="9"/>
      <color indexed="1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9"/>
      <color indexed="10"/>
      <name val="Times"/>
      <family val="1"/>
    </font>
    <font>
      <b/>
      <u/>
      <sz val="10"/>
      <color indexed="8"/>
      <name val="Times"/>
      <family val="1"/>
    </font>
    <font>
      <b/>
      <i/>
      <sz val="10"/>
      <name val="Times"/>
      <family val="1"/>
    </font>
    <font>
      <u/>
      <sz val="9"/>
      <color indexed="12"/>
      <name val="Geneva"/>
      <family val="2"/>
    </font>
    <font>
      <b/>
      <i/>
      <sz val="9"/>
      <name val="Times"/>
      <family val="1"/>
    </font>
    <font>
      <sz val="14"/>
      <name val="Times"/>
      <family val="1"/>
    </font>
    <font>
      <b/>
      <sz val="9"/>
      <color indexed="10"/>
      <name val="Times"/>
      <family val="1"/>
    </font>
    <font>
      <b/>
      <sz val="10"/>
      <color rgb="FFFF0000"/>
      <name val="Times"/>
      <family val="1"/>
    </font>
    <font>
      <b/>
      <sz val="12"/>
      <color theme="1"/>
      <name val="Times"/>
      <family val="1"/>
    </font>
    <font>
      <sz val="9"/>
      <color theme="1"/>
      <name val="Geneva"/>
      <family val="2"/>
    </font>
    <font>
      <b/>
      <sz val="10"/>
      <name val="Times"/>
      <family val="1"/>
    </font>
    <font>
      <b/>
      <i/>
      <sz val="12"/>
      <name val="Times"/>
      <family val="1"/>
    </font>
    <font>
      <b/>
      <i/>
      <u/>
      <sz val="16"/>
      <name val="Times"/>
      <family val="1"/>
    </font>
    <font>
      <sz val="16"/>
      <name val="Geneva"/>
      <family val="2"/>
    </font>
    <font>
      <sz val="14"/>
      <name val="Geneva"/>
      <family val="2"/>
    </font>
    <font>
      <sz val="14"/>
      <name val="Times New Roman Bold"/>
    </font>
    <font>
      <sz val="14"/>
      <name val="Times New Roman"/>
      <family val="1"/>
    </font>
    <font>
      <sz val="7"/>
      <name val="Geneva"/>
      <family val="2"/>
    </font>
    <font>
      <b/>
      <u/>
      <sz val="13.5"/>
      <name val="Times New Roman"/>
      <family val="1"/>
    </font>
    <font>
      <sz val="9"/>
      <color rgb="FF000000"/>
      <name val="Times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theme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/>
      <top style="medium">
        <color theme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4" fillId="0" borderId="3" xfId="0" applyFont="1" applyBorder="1"/>
    <xf numFmtId="164" fontId="4" fillId="0" borderId="3" xfId="0" applyNumberFormat="1" applyFont="1" applyBorder="1"/>
    <xf numFmtId="0" fontId="8" fillId="0" borderId="0" xfId="0" applyFont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165" fontId="10" fillId="0" borderId="5" xfId="0" applyNumberFormat="1" applyFont="1" applyBorder="1"/>
    <xf numFmtId="164" fontId="10" fillId="0" borderId="5" xfId="0" applyNumberFormat="1" applyFont="1" applyBorder="1" applyAlignment="1">
      <alignment horizontal="center"/>
    </xf>
    <xf numFmtId="44" fontId="11" fillId="0" borderId="5" xfId="2" applyFont="1" applyBorder="1" applyProtection="1">
      <protection locked="0"/>
    </xf>
    <xf numFmtId="44" fontId="4" fillId="0" borderId="6" xfId="2" applyFont="1" applyBorder="1" applyAlignment="1" applyProtection="1"/>
    <xf numFmtId="0" fontId="12" fillId="0" borderId="0" xfId="0" applyFont="1" applyAlignment="1">
      <alignment horizontal="left" vertical="center"/>
    </xf>
    <xf numFmtId="0" fontId="13" fillId="0" borderId="0" xfId="0" applyFont="1"/>
    <xf numFmtId="0" fontId="14" fillId="0" borderId="5" xfId="0" applyFont="1" applyBorder="1" applyProtection="1">
      <protection locked="0"/>
    </xf>
    <xf numFmtId="0" fontId="4" fillId="0" borderId="6" xfId="0" applyFont="1" applyBorder="1"/>
    <xf numFmtId="0" fontId="13" fillId="0" borderId="0" xfId="0" applyFont="1" applyAlignment="1">
      <alignment horizontal="left" vertical="center"/>
    </xf>
    <xf numFmtId="0" fontId="15" fillId="0" borderId="4" xfId="0" applyFont="1" applyBorder="1"/>
    <xf numFmtId="44" fontId="4" fillId="0" borderId="6" xfId="2" applyFont="1" applyBorder="1" applyProtection="1"/>
    <xf numFmtId="44" fontId="14" fillId="0" borderId="5" xfId="2" applyFont="1" applyBorder="1" applyProtection="1">
      <protection locked="0"/>
    </xf>
    <xf numFmtId="44" fontId="4" fillId="0" borderId="7" xfId="0" applyNumberFormat="1" applyFont="1" applyBorder="1"/>
    <xf numFmtId="0" fontId="4" fillId="0" borderId="4" xfId="0" applyFont="1" applyBorder="1"/>
    <xf numFmtId="0" fontId="4" fillId="0" borderId="5" xfId="0" applyFont="1" applyBorder="1"/>
    <xf numFmtId="44" fontId="11" fillId="0" borderId="5" xfId="2" applyFont="1" applyBorder="1"/>
    <xf numFmtId="0" fontId="17" fillId="0" borderId="0" xfId="3" applyBorder="1" applyAlignment="1" applyProtection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4" fontId="4" fillId="0" borderId="8" xfId="0" applyNumberFormat="1" applyFont="1" applyBorder="1"/>
    <xf numFmtId="166" fontId="14" fillId="0" borderId="5" xfId="2" applyNumberFormat="1" applyFont="1" applyBorder="1" applyProtection="1">
      <protection locked="0"/>
    </xf>
    <xf numFmtId="0" fontId="4" fillId="0" borderId="9" xfId="0" applyFont="1" applyBorder="1" applyAlignment="1">
      <alignment horizontal="right"/>
    </xf>
    <xf numFmtId="0" fontId="18" fillId="0" borderId="10" xfId="0" applyFont="1" applyBorder="1" applyAlignment="1">
      <alignment horizontal="left" vertical="center"/>
    </xf>
    <xf numFmtId="0" fontId="9" fillId="0" borderId="4" xfId="0" applyFont="1" applyBorder="1"/>
    <xf numFmtId="0" fontId="19" fillId="0" borderId="0" xfId="0" applyFont="1"/>
    <xf numFmtId="0" fontId="20" fillId="0" borderId="0" xfId="0" applyFont="1"/>
    <xf numFmtId="0" fontId="14" fillId="0" borderId="0" xfId="0" applyFont="1" applyAlignment="1">
      <alignment horizontal="left" indent="1"/>
    </xf>
    <xf numFmtId="0" fontId="10" fillId="0" borderId="11" xfId="0" applyFont="1" applyBorder="1"/>
    <xf numFmtId="0" fontId="10" fillId="0" borderId="12" xfId="0" applyFont="1" applyBorder="1"/>
    <xf numFmtId="165" fontId="10" fillId="0" borderId="12" xfId="0" applyNumberFormat="1" applyFont="1" applyBorder="1"/>
    <xf numFmtId="164" fontId="10" fillId="0" borderId="12" xfId="0" applyNumberFormat="1" applyFont="1" applyBorder="1" applyAlignment="1">
      <alignment horizontal="center"/>
    </xf>
    <xf numFmtId="44" fontId="4" fillId="0" borderId="13" xfId="2" applyFont="1" applyBorder="1" applyProtection="1"/>
    <xf numFmtId="0" fontId="10" fillId="0" borderId="14" xfId="0" applyFont="1" applyBorder="1"/>
    <xf numFmtId="0" fontId="10" fillId="0" borderId="15" xfId="0" applyFont="1" applyBorder="1"/>
    <xf numFmtId="0" fontId="8" fillId="0" borderId="16" xfId="0" applyFont="1" applyBorder="1" applyAlignment="1">
      <alignment horizontal="right"/>
    </xf>
    <xf numFmtId="165" fontId="21" fillId="0" borderId="17" xfId="1" applyNumberFormat="1" applyFont="1" applyBorder="1" applyProtection="1">
      <protection locked="0"/>
    </xf>
    <xf numFmtId="165" fontId="10" fillId="0" borderId="18" xfId="0" applyNumberFormat="1" applyFont="1" applyBorder="1"/>
    <xf numFmtId="0" fontId="4" fillId="0" borderId="10" xfId="0" applyFont="1" applyBorder="1"/>
    <xf numFmtId="44" fontId="4" fillId="0" borderId="18" xfId="0" applyNumberFormat="1" applyFont="1" applyBorder="1"/>
    <xf numFmtId="0" fontId="10" fillId="0" borderId="19" xfId="0" applyFont="1" applyBorder="1"/>
    <xf numFmtId="0" fontId="10" fillId="0" borderId="20" xfId="0" applyFont="1" applyBorder="1"/>
    <xf numFmtId="0" fontId="8" fillId="0" borderId="21" xfId="0" applyFont="1" applyBorder="1" applyAlignment="1">
      <alignment horizontal="right"/>
    </xf>
    <xf numFmtId="165" fontId="21" fillId="0" borderId="22" xfId="1" applyNumberFormat="1" applyFont="1" applyBorder="1" applyProtection="1">
      <protection locked="0"/>
    </xf>
    <xf numFmtId="165" fontId="10" fillId="0" borderId="23" xfId="0" applyNumberFormat="1" applyFont="1" applyBorder="1"/>
    <xf numFmtId="44" fontId="4" fillId="0" borderId="24" xfId="0" applyNumberFormat="1" applyFont="1" applyBorder="1"/>
    <xf numFmtId="0" fontId="25" fillId="0" borderId="0" xfId="0" applyFont="1" applyAlignment="1">
      <alignment horizontal="center" vertical="center"/>
    </xf>
    <xf numFmtId="0" fontId="26" fillId="0" borderId="30" xfId="0" applyFont="1" applyBorder="1" applyAlignment="1">
      <alignment horizontal="left"/>
    </xf>
    <xf numFmtId="0" fontId="27" fillId="0" borderId="10" xfId="0" applyFont="1" applyBorder="1"/>
    <xf numFmtId="0" fontId="28" fillId="0" borderId="18" xfId="0" applyFont="1" applyBorder="1"/>
    <xf numFmtId="0" fontId="27" fillId="0" borderId="31" xfId="0" applyFont="1" applyBorder="1"/>
    <xf numFmtId="0" fontId="27" fillId="0" borderId="0" xfId="0" applyFont="1"/>
    <xf numFmtId="0" fontId="28" fillId="0" borderId="24" xfId="0" applyFont="1" applyBorder="1"/>
    <xf numFmtId="0" fontId="29" fillId="0" borderId="0" xfId="0" applyFont="1"/>
    <xf numFmtId="0" fontId="19" fillId="0" borderId="31" xfId="0" applyFont="1" applyBorder="1" applyAlignment="1">
      <alignment horizontal="left"/>
    </xf>
    <xf numFmtId="0" fontId="28" fillId="0" borderId="0" xfId="0" applyFont="1"/>
    <xf numFmtId="0" fontId="19" fillId="0" borderId="0" xfId="0" applyFont="1" applyAlignment="1">
      <alignment horizontal="left"/>
    </xf>
    <xf numFmtId="0" fontId="30" fillId="0" borderId="0" xfId="0" applyFont="1"/>
    <xf numFmtId="0" fontId="19" fillId="0" borderId="31" xfId="0" applyFont="1" applyBorder="1"/>
    <xf numFmtId="0" fontId="4" fillId="0" borderId="0" xfId="0" applyFont="1" applyAlignment="1">
      <alignment horizontal="center"/>
    </xf>
    <xf numFmtId="0" fontId="17" fillId="0" borderId="0" xfId="3" applyBorder="1" applyAlignment="1" applyProtection="1"/>
    <xf numFmtId="0" fontId="19" fillId="0" borderId="32" xfId="0" applyFont="1" applyBorder="1" applyAlignment="1">
      <alignment horizontal="left"/>
    </xf>
    <xf numFmtId="0" fontId="28" fillId="0" borderId="33" xfId="0" applyFont="1" applyBorder="1"/>
    <xf numFmtId="0" fontId="19" fillId="0" borderId="33" xfId="0" applyFont="1" applyBorder="1" applyAlignment="1">
      <alignment horizontal="left"/>
    </xf>
    <xf numFmtId="0" fontId="19" fillId="0" borderId="34" xfId="0" applyFont="1" applyBorder="1"/>
    <xf numFmtId="0" fontId="31" fillId="0" borderId="0" xfId="0" applyFont="1"/>
    <xf numFmtId="44" fontId="24" fillId="0" borderId="29" xfId="0" applyNumberFormat="1" applyFont="1" applyBorder="1"/>
    <xf numFmtId="44" fontId="4" fillId="0" borderId="3" xfId="0" applyNumberFormat="1" applyFont="1" applyBorder="1"/>
    <xf numFmtId="0" fontId="5" fillId="0" borderId="35" xfId="0" applyFont="1" applyBorder="1" applyAlignment="1">
      <alignment horizontal="center"/>
    </xf>
    <xf numFmtId="44" fontId="4" fillId="0" borderId="36" xfId="0" applyNumberFormat="1" applyFont="1" applyBorder="1"/>
    <xf numFmtId="0" fontId="33" fillId="0" borderId="4" xfId="0" applyFont="1" applyBorder="1"/>
    <xf numFmtId="0" fontId="33" fillId="0" borderId="37" xfId="0" applyFont="1" applyBorder="1"/>
    <xf numFmtId="0" fontId="33" fillId="0" borderId="38" xfId="0" applyFont="1" applyBorder="1"/>
    <xf numFmtId="0" fontId="10" fillId="0" borderId="39" xfId="0" applyFont="1" applyBorder="1"/>
    <xf numFmtId="0" fontId="4" fillId="0" borderId="40" xfId="0" applyFont="1" applyBorder="1"/>
    <xf numFmtId="0" fontId="25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2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22" fillId="0" borderId="25" xfId="0" applyFont="1" applyBorder="1" applyAlignment="1">
      <alignment horizontal="right"/>
    </xf>
    <xf numFmtId="0" fontId="23" fillId="0" borderId="26" xfId="0" applyFont="1" applyBorder="1" applyAlignment="1">
      <alignment horizontal="right"/>
    </xf>
    <xf numFmtId="0" fontId="23" fillId="0" borderId="27" xfId="0" applyFont="1" applyBorder="1" applyAlignment="1">
      <alignment horizontal="right"/>
    </xf>
    <xf numFmtId="0" fontId="23" fillId="0" borderId="28" xfId="0" applyFont="1" applyBorder="1" applyAlignment="1">
      <alignment horizontal="righ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117737</xdr:colOff>
      <xdr:row>0</xdr:row>
      <xdr:rowOff>602413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176F73-096F-8344-B2CC-44877E129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65987" cy="602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10583</xdr:colOff>
      <xdr:row>0</xdr:row>
      <xdr:rowOff>624417</xdr:rowOff>
    </xdr:from>
    <xdr:to>
      <xdr:col>1</xdr:col>
      <xdr:colOff>48786</xdr:colOff>
      <xdr:row>3</xdr:row>
      <xdr:rowOff>76674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5B0D60D3-F24A-FC4D-A545-799A41958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" y="624417"/>
          <a:ext cx="1625703" cy="478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88A89-E354-4A4B-96F5-DA687D273480}">
  <sheetPr>
    <pageSetUpPr fitToPage="1"/>
  </sheetPr>
  <dimension ref="A1:O43"/>
  <sheetViews>
    <sheetView tabSelected="1" view="pageLayout" zoomScale="120" zoomScaleNormal="125" zoomScalePageLayoutView="120" workbookViewId="0">
      <selection activeCell="J25" sqref="J25"/>
    </sheetView>
  </sheetViews>
  <sheetFormatPr baseColWidth="10" defaultColWidth="11.5" defaultRowHeight="13"/>
  <cols>
    <col min="1" max="1" width="20.83203125" customWidth="1"/>
    <col min="2" max="2" width="2.83203125" customWidth="1"/>
    <col min="3" max="3" width="2.6640625" customWidth="1"/>
    <col min="4" max="4" width="5" customWidth="1"/>
    <col min="5" max="5" width="35" customWidth="1"/>
    <col min="6" max="6" width="7.83203125" customWidth="1"/>
    <col min="7" max="7" width="9.33203125" customWidth="1"/>
    <col min="8" max="9" width="8.83203125" customWidth="1"/>
    <col min="10" max="10" width="16.83203125" customWidth="1"/>
    <col min="11" max="11" width="12.83203125" customWidth="1"/>
    <col min="12" max="12" width="2.33203125" customWidth="1"/>
    <col min="13" max="13" width="31.1640625" customWidth="1"/>
    <col min="14" max="14" width="29.5" customWidth="1"/>
    <col min="15" max="15" width="12.1640625" customWidth="1"/>
  </cols>
  <sheetData>
    <row r="1" spans="1:15" ht="50" customHeight="1" thickBot="1">
      <c r="A1" s="96"/>
      <c r="B1" s="96"/>
      <c r="C1" s="96"/>
      <c r="D1" s="96"/>
      <c r="E1" s="96"/>
      <c r="F1" s="96"/>
      <c r="G1" s="96"/>
      <c r="H1" s="96"/>
      <c r="I1" s="2" t="s">
        <v>0</v>
      </c>
      <c r="J1" s="3"/>
      <c r="K1" s="3"/>
      <c r="L1" s="3"/>
      <c r="M1" s="3"/>
      <c r="N1" s="4"/>
      <c r="O1" s="1"/>
    </row>
    <row r="2" spans="1:15" ht="17" customHeight="1">
      <c r="A2" s="98"/>
      <c r="B2" s="5"/>
      <c r="N2" s="6" t="s">
        <v>1</v>
      </c>
    </row>
    <row r="3" spans="1:15" ht="14" customHeight="1" thickBot="1">
      <c r="A3" s="98"/>
      <c r="B3" s="5"/>
      <c r="D3" s="5"/>
      <c r="E3" s="8"/>
      <c r="F3" s="8"/>
      <c r="G3" s="8"/>
      <c r="H3" s="8"/>
      <c r="I3" s="8"/>
      <c r="J3" s="8"/>
      <c r="K3" s="9"/>
      <c r="L3" s="5"/>
      <c r="M3" s="5"/>
      <c r="N3" s="10" t="s">
        <v>2</v>
      </c>
      <c r="O3" s="5"/>
    </row>
    <row r="4" spans="1:15" ht="17" thickBot="1">
      <c r="A4" s="11"/>
      <c r="B4" s="5"/>
      <c r="D4" s="5"/>
      <c r="E4" s="12" t="s">
        <v>3</v>
      </c>
      <c r="F4" s="97" t="s">
        <v>4</v>
      </c>
      <c r="G4" s="98"/>
      <c r="H4" s="12" t="s">
        <v>5</v>
      </c>
      <c r="I4" s="12" t="s">
        <v>6</v>
      </c>
      <c r="J4" s="13" t="s">
        <v>7</v>
      </c>
      <c r="K4" s="12" t="s">
        <v>8</v>
      </c>
      <c r="L4" s="5"/>
      <c r="M4" s="89" t="s">
        <v>52</v>
      </c>
      <c r="N4" s="15">
        <f>SUM(I7,I20,I21)</f>
        <v>35.294117647058826</v>
      </c>
      <c r="O4" s="14" t="s">
        <v>9</v>
      </c>
    </row>
    <row r="5" spans="1:15" ht="17" thickBot="1">
      <c r="A5" s="11"/>
      <c r="B5" s="5"/>
      <c r="D5" s="5"/>
      <c r="E5" s="12" t="s">
        <v>10</v>
      </c>
      <c r="F5" s="12" t="s">
        <v>11</v>
      </c>
      <c r="G5" s="12"/>
      <c r="H5" s="12" t="s">
        <v>12</v>
      </c>
      <c r="I5" s="12" t="s">
        <v>2</v>
      </c>
      <c r="J5" s="16" t="s">
        <v>13</v>
      </c>
      <c r="K5" s="12" t="s">
        <v>14</v>
      </c>
      <c r="L5" s="5"/>
      <c r="M5" s="90" t="s">
        <v>57</v>
      </c>
      <c r="N5" s="15">
        <f>SUM(I10,I11,I16,I17)</f>
        <v>24.851282051282052</v>
      </c>
      <c r="O5" s="14" t="s">
        <v>15</v>
      </c>
    </row>
    <row r="6" spans="1:15" ht="15" customHeight="1" thickBot="1">
      <c r="A6" s="7"/>
      <c r="B6" s="5"/>
      <c r="D6" s="5"/>
      <c r="E6" s="28" t="s">
        <v>16</v>
      </c>
      <c r="F6" s="18"/>
      <c r="G6" s="18"/>
      <c r="H6" s="18"/>
      <c r="I6" s="18"/>
      <c r="J6" s="25"/>
      <c r="K6" s="26"/>
      <c r="L6" s="5"/>
      <c r="M6" s="92" t="s">
        <v>60</v>
      </c>
      <c r="N6" s="15">
        <f>( I12)</f>
        <v>0.33333333333333331</v>
      </c>
      <c r="O6" s="14" t="s">
        <v>17</v>
      </c>
    </row>
    <row r="7" spans="1:15" ht="14" customHeight="1" thickBot="1">
      <c r="A7" s="99" t="s">
        <v>18</v>
      </c>
      <c r="B7" s="99"/>
      <c r="C7" s="99"/>
      <c r="D7" s="5"/>
      <c r="E7" s="17" t="s">
        <v>52</v>
      </c>
      <c r="F7" s="18">
        <v>85</v>
      </c>
      <c r="G7" s="18" t="s">
        <v>19</v>
      </c>
      <c r="H7" s="19">
        <f>H26</f>
        <v>1000</v>
      </c>
      <c r="I7" s="20">
        <f>H7/F7</f>
        <v>11.764705882352942</v>
      </c>
      <c r="J7" s="21"/>
      <c r="K7" s="29">
        <f>(J7*I7)/H26</f>
        <v>0</v>
      </c>
      <c r="L7" s="5"/>
      <c r="M7" s="92" t="s">
        <v>61</v>
      </c>
      <c r="N7" s="15">
        <f>I15</f>
        <v>2.1052631578947367</v>
      </c>
      <c r="O7" s="14" t="s">
        <v>17</v>
      </c>
    </row>
    <row r="8" spans="1:15" ht="17.25" customHeight="1" thickBot="1">
      <c r="A8" s="99"/>
      <c r="B8" s="99"/>
      <c r="C8" s="99"/>
      <c r="D8" s="5"/>
      <c r="E8" s="17"/>
      <c r="F8" s="18"/>
      <c r="G8" s="18"/>
      <c r="H8" s="19"/>
      <c r="I8" s="20"/>
      <c r="J8" s="30"/>
      <c r="K8" s="29"/>
      <c r="L8" s="5"/>
      <c r="M8" s="93" t="s">
        <v>64</v>
      </c>
      <c r="N8" s="15">
        <f>I24+I25</f>
        <v>6.1538461538461542</v>
      </c>
      <c r="O8" s="14" t="s">
        <v>15</v>
      </c>
    </row>
    <row r="9" spans="1:15" ht="16">
      <c r="A9" s="23" t="s">
        <v>20</v>
      </c>
      <c r="B9" s="24"/>
      <c r="C9" s="24"/>
      <c r="D9" s="5"/>
      <c r="E9" s="28" t="s">
        <v>69</v>
      </c>
      <c r="F9" s="18"/>
      <c r="G9" s="18"/>
      <c r="H9" s="18"/>
      <c r="I9" s="18"/>
      <c r="J9" s="25"/>
      <c r="K9" s="26"/>
      <c r="L9" s="5"/>
      <c r="M9" s="100" t="s">
        <v>21</v>
      </c>
      <c r="N9" s="100"/>
      <c r="O9" s="100"/>
    </row>
    <row r="10" spans="1:15" ht="16">
      <c r="A10" s="27" t="s">
        <v>22</v>
      </c>
      <c r="B10" s="24"/>
      <c r="C10" s="24"/>
      <c r="D10" s="5"/>
      <c r="E10" s="17" t="s">
        <v>58</v>
      </c>
      <c r="F10" s="18">
        <v>125</v>
      </c>
      <c r="G10" s="18" t="s">
        <v>23</v>
      </c>
      <c r="H10" s="19">
        <f>H27</f>
        <v>100</v>
      </c>
      <c r="I10" s="20">
        <f>H10/F10</f>
        <v>0.8</v>
      </c>
      <c r="J10" s="21"/>
      <c r="K10" s="29">
        <f>SUM(J10*I10)/H27</f>
        <v>0</v>
      </c>
      <c r="L10" s="5"/>
      <c r="M10" s="5"/>
      <c r="N10" s="5"/>
      <c r="O10" s="5"/>
    </row>
    <row r="11" spans="1:15" ht="16">
      <c r="A11" s="27" t="s">
        <v>24</v>
      </c>
      <c r="B11" s="24"/>
      <c r="C11" s="24"/>
      <c r="D11" s="5"/>
      <c r="E11" s="17" t="s">
        <v>59</v>
      </c>
      <c r="F11" s="18">
        <v>50</v>
      </c>
      <c r="G11" s="18" t="s">
        <v>23</v>
      </c>
      <c r="H11" s="19">
        <f>H27</f>
        <v>100</v>
      </c>
      <c r="I11" s="20">
        <f>H11/F11</f>
        <v>2</v>
      </c>
      <c r="J11" s="21"/>
      <c r="K11" s="29">
        <f>SUM(J11*I11)/H27</f>
        <v>0</v>
      </c>
      <c r="L11" s="5"/>
      <c r="M11" s="5"/>
      <c r="N11" s="5"/>
      <c r="O11" s="5"/>
    </row>
    <row r="12" spans="1:15" ht="17" thickBot="1">
      <c r="A12" s="27"/>
      <c r="B12" s="24"/>
      <c r="C12" s="24"/>
      <c r="D12" s="5"/>
      <c r="E12" s="92" t="s">
        <v>60</v>
      </c>
      <c r="F12" s="18">
        <v>300</v>
      </c>
      <c r="G12" s="18" t="s">
        <v>25</v>
      </c>
      <c r="H12" s="19">
        <f>H27</f>
        <v>100</v>
      </c>
      <c r="I12" s="20">
        <f>H12/F12</f>
        <v>0.33333333333333331</v>
      </c>
      <c r="J12" s="21"/>
      <c r="K12" s="22">
        <f>(J12*I12)/H27</f>
        <v>0</v>
      </c>
      <c r="L12" s="5"/>
      <c r="M12" s="5"/>
      <c r="N12" s="5"/>
      <c r="O12" s="87" t="s">
        <v>26</v>
      </c>
    </row>
    <row r="13" spans="1:15" ht="16">
      <c r="A13" t="s">
        <v>27</v>
      </c>
      <c r="E13" s="32"/>
      <c r="F13" s="33"/>
      <c r="G13" s="33"/>
      <c r="H13" s="33"/>
      <c r="I13" s="33"/>
      <c r="J13" s="33"/>
      <c r="K13" s="26"/>
      <c r="L13" s="5"/>
      <c r="M13" s="5"/>
      <c r="N13" s="89" t="s">
        <v>52</v>
      </c>
      <c r="O13" s="88">
        <f>N4*J7</f>
        <v>0</v>
      </c>
    </row>
    <row r="14" spans="1:15" ht="16" customHeight="1">
      <c r="A14" s="27" t="s">
        <v>28</v>
      </c>
      <c r="E14" s="28" t="s">
        <v>70</v>
      </c>
      <c r="F14" s="18"/>
      <c r="G14" s="18"/>
      <c r="H14" s="19"/>
      <c r="I14" s="20"/>
      <c r="J14" s="30"/>
      <c r="K14" s="29"/>
      <c r="L14" s="5"/>
      <c r="M14" s="5"/>
      <c r="N14" s="91" t="s">
        <v>57</v>
      </c>
      <c r="O14" s="31">
        <f>N5*J10</f>
        <v>0</v>
      </c>
    </row>
    <row r="15" spans="1:15" ht="16">
      <c r="A15" s="27" t="s">
        <v>29</v>
      </c>
      <c r="B15" s="24"/>
      <c r="C15" s="24"/>
      <c r="D15" s="5"/>
      <c r="E15" s="92" t="s">
        <v>61</v>
      </c>
      <c r="F15" s="18">
        <v>475</v>
      </c>
      <c r="G15" s="18" t="s">
        <v>30</v>
      </c>
      <c r="H15" s="19">
        <f>H26</f>
        <v>1000</v>
      </c>
      <c r="I15" s="20">
        <f>H15/F15</f>
        <v>2.1052631578947367</v>
      </c>
      <c r="J15" s="21"/>
      <c r="K15" s="22">
        <f>(J15*I15)/H26</f>
        <v>0</v>
      </c>
      <c r="L15" s="5"/>
      <c r="M15" s="5"/>
      <c r="N15" s="92" t="s">
        <v>60</v>
      </c>
      <c r="O15" s="31">
        <f>N6*J12</f>
        <v>0</v>
      </c>
    </row>
    <row r="16" spans="1:15" ht="16">
      <c r="B16" s="24"/>
      <c r="C16" s="24"/>
      <c r="D16" s="5"/>
      <c r="E16" s="17" t="s">
        <v>55</v>
      </c>
      <c r="F16" s="18">
        <v>65</v>
      </c>
      <c r="G16" s="18" t="s">
        <v>31</v>
      </c>
      <c r="H16" s="19">
        <f>H26</f>
        <v>1000</v>
      </c>
      <c r="I16" s="20">
        <f>H16/F16</f>
        <v>15.384615384615385</v>
      </c>
      <c r="J16" s="34"/>
      <c r="K16" s="29">
        <f>SUM(J16*I16)/H26</f>
        <v>0</v>
      </c>
      <c r="L16" s="5"/>
      <c r="M16" s="5"/>
      <c r="N16" s="92" t="s">
        <v>61</v>
      </c>
      <c r="O16" s="31">
        <f>N7*J15</f>
        <v>0</v>
      </c>
    </row>
    <row r="17" spans="1:15" ht="17" thickBot="1">
      <c r="A17" s="23" t="s">
        <v>32</v>
      </c>
      <c r="B17" s="24"/>
      <c r="C17" s="24"/>
      <c r="D17" s="5"/>
      <c r="E17" s="17" t="s">
        <v>56</v>
      </c>
      <c r="F17" s="18">
        <v>150</v>
      </c>
      <c r="G17" s="18" t="s">
        <v>31</v>
      </c>
      <c r="H17" s="19">
        <f>H26</f>
        <v>1000</v>
      </c>
      <c r="I17" s="20">
        <f>H17/F17</f>
        <v>6.666666666666667</v>
      </c>
      <c r="J17" s="34"/>
      <c r="K17" s="22">
        <f>SUM(J17*I17)/H26</f>
        <v>0</v>
      </c>
      <c r="L17" s="5"/>
      <c r="M17" s="5"/>
      <c r="N17" s="93" t="s">
        <v>64</v>
      </c>
      <c r="O17" s="39">
        <f>N8*J25</f>
        <v>0</v>
      </c>
    </row>
    <row r="18" spans="1:15" ht="17" thickBot="1">
      <c r="A18" s="27" t="s">
        <v>33</v>
      </c>
      <c r="B18" s="24"/>
      <c r="C18" s="24"/>
      <c r="D18" s="5"/>
      <c r="E18" s="36"/>
      <c r="F18" s="37"/>
      <c r="G18" s="37"/>
      <c r="H18" s="37"/>
      <c r="I18" s="37"/>
      <c r="J18" s="37"/>
      <c r="K18" s="38"/>
      <c r="L18" s="5"/>
      <c r="M18" s="5"/>
      <c r="N18" s="41" t="s">
        <v>34</v>
      </c>
      <c r="O18" s="86">
        <f>SUM(O13:O17)</f>
        <v>0</v>
      </c>
    </row>
    <row r="19" spans="1:15" ht="18" customHeight="1">
      <c r="A19" s="27" t="s">
        <v>35</v>
      </c>
      <c r="B19" s="24"/>
      <c r="C19" s="24"/>
      <c r="D19" s="5"/>
      <c r="E19" s="28" t="s">
        <v>36</v>
      </c>
      <c r="F19" s="18"/>
      <c r="G19" s="18"/>
      <c r="H19" s="19"/>
      <c r="I19" s="20"/>
      <c r="J19" s="40"/>
      <c r="K19" s="29"/>
      <c r="L19" s="5"/>
      <c r="M19" s="5"/>
      <c r="N19" s="42" t="s">
        <v>37</v>
      </c>
      <c r="O19" s="5"/>
    </row>
    <row r="20" spans="1:15" ht="14" customHeight="1">
      <c r="A20" s="27" t="s">
        <v>38</v>
      </c>
      <c r="E20" s="17" t="s">
        <v>53</v>
      </c>
      <c r="F20" s="18">
        <v>85</v>
      </c>
      <c r="G20" s="18" t="s">
        <v>39</v>
      </c>
      <c r="H20" s="19">
        <f>(H26)</f>
        <v>1000</v>
      </c>
      <c r="I20" s="20">
        <f>H20/F20</f>
        <v>11.764705882352942</v>
      </c>
      <c r="J20" s="21"/>
      <c r="K20" s="29">
        <f>(J20*I20)/H26</f>
        <v>0</v>
      </c>
      <c r="L20" s="5"/>
      <c r="M20" s="5"/>
      <c r="N20" s="5"/>
      <c r="O20" s="5"/>
    </row>
    <row r="21" spans="1:15" ht="14" customHeight="1">
      <c r="A21" s="35" t="s">
        <v>65</v>
      </c>
      <c r="E21" s="17" t="s">
        <v>54</v>
      </c>
      <c r="F21" s="18">
        <v>85</v>
      </c>
      <c r="G21" s="18" t="s">
        <v>19</v>
      </c>
      <c r="H21" s="19">
        <f>H26</f>
        <v>1000</v>
      </c>
      <c r="I21" s="20">
        <f>H21/F21</f>
        <v>11.764705882352942</v>
      </c>
      <c r="J21" s="34"/>
      <c r="K21" s="29">
        <f>(J21*I21)/H26</f>
        <v>0</v>
      </c>
      <c r="L21" s="5"/>
      <c r="M21" s="5"/>
    </row>
    <row r="22" spans="1:15" ht="14" customHeight="1">
      <c r="E22" s="32"/>
      <c r="F22" s="33"/>
      <c r="G22" s="33"/>
      <c r="H22" s="33"/>
      <c r="I22" s="33"/>
      <c r="J22" s="33"/>
      <c r="K22" s="26"/>
      <c r="L22" s="5"/>
      <c r="M22" s="5"/>
      <c r="N22" s="5"/>
      <c r="O22" s="44"/>
    </row>
    <row r="23" spans="1:15" ht="18">
      <c r="A23" s="7"/>
      <c r="B23" s="5"/>
      <c r="C23" s="5"/>
      <c r="D23" s="5"/>
      <c r="E23" s="43" t="s">
        <v>71</v>
      </c>
      <c r="F23" s="33"/>
      <c r="G23" s="33"/>
      <c r="H23" s="33"/>
      <c r="I23" s="33"/>
      <c r="J23" s="33"/>
      <c r="K23" s="26"/>
      <c r="L23" s="5"/>
      <c r="M23" s="5"/>
      <c r="N23" s="5"/>
      <c r="O23" s="44"/>
    </row>
    <row r="24" spans="1:15" ht="15" customHeight="1">
      <c r="A24" s="11"/>
      <c r="B24" s="5"/>
      <c r="C24" s="5"/>
      <c r="D24" s="5"/>
      <c r="E24" s="17" t="s">
        <v>62</v>
      </c>
      <c r="F24" s="18">
        <v>325</v>
      </c>
      <c r="G24" s="18" t="s">
        <v>23</v>
      </c>
      <c r="H24" s="19">
        <f>H26</f>
        <v>1000</v>
      </c>
      <c r="I24" s="20">
        <f>H24/F24</f>
        <v>3.0769230769230771</v>
      </c>
      <c r="J24" s="34"/>
      <c r="K24" s="29">
        <f>SUM(J24*I24)/H26</f>
        <v>0</v>
      </c>
      <c r="L24" s="5"/>
      <c r="M24" s="5"/>
      <c r="N24" s="5"/>
      <c r="O24" s="44"/>
    </row>
    <row r="25" spans="1:15" ht="14" customHeight="1" thickBot="1">
      <c r="A25" s="11"/>
      <c r="B25" s="5"/>
      <c r="C25" s="5"/>
      <c r="D25" s="5"/>
      <c r="E25" s="47" t="s">
        <v>63</v>
      </c>
      <c r="F25" s="48">
        <v>325</v>
      </c>
      <c r="G25" s="48" t="s">
        <v>40</v>
      </c>
      <c r="H25" s="49">
        <f>H26</f>
        <v>1000</v>
      </c>
      <c r="I25" s="50">
        <f>H25/F25</f>
        <v>3.0769230769230771</v>
      </c>
      <c r="J25" s="34"/>
      <c r="K25" s="51">
        <f>SUM(J25*I25)/H26</f>
        <v>0</v>
      </c>
      <c r="M25" s="5"/>
      <c r="O25" s="44"/>
    </row>
    <row r="26" spans="1:15" ht="19" thickBot="1">
      <c r="A26" s="11"/>
      <c r="B26" s="5"/>
      <c r="C26" s="5"/>
      <c r="D26" s="5"/>
      <c r="E26" s="52"/>
      <c r="F26" s="53"/>
      <c r="G26" s="54" t="s">
        <v>41</v>
      </c>
      <c r="H26" s="55">
        <v>1000</v>
      </c>
      <c r="I26" s="56"/>
      <c r="J26" s="57"/>
      <c r="K26" s="58"/>
      <c r="M26" s="5"/>
      <c r="O26" s="44"/>
    </row>
    <row r="27" spans="1:15" ht="19" thickBot="1">
      <c r="A27" s="45"/>
      <c r="B27" s="5"/>
      <c r="C27" s="5"/>
      <c r="D27" s="5"/>
      <c r="E27" s="59"/>
      <c r="F27" s="60"/>
      <c r="G27" s="61" t="s">
        <v>42</v>
      </c>
      <c r="H27" s="62">
        <v>100</v>
      </c>
      <c r="I27" s="63"/>
      <c r="J27" s="5"/>
      <c r="K27" s="64"/>
      <c r="M27" s="5"/>
      <c r="O27" s="44"/>
    </row>
    <row r="28" spans="1:15" ht="17" customHeight="1" thickBot="1">
      <c r="A28" s="46"/>
      <c r="D28" s="5"/>
      <c r="E28" s="101" t="s">
        <v>43</v>
      </c>
      <c r="F28" s="102"/>
      <c r="G28" s="102"/>
      <c r="H28" s="103"/>
      <c r="I28" s="102"/>
      <c r="J28" s="104"/>
      <c r="K28" s="85">
        <f>SUM(K6:K27)</f>
        <v>0</v>
      </c>
      <c r="L28" s="5"/>
      <c r="M28" s="5"/>
    </row>
    <row r="29" spans="1:15" ht="17" customHeight="1">
      <c r="D29" s="5"/>
      <c r="L29" s="5"/>
      <c r="M29" s="5"/>
    </row>
    <row r="30" spans="1:15" ht="18">
      <c r="D30" s="5"/>
      <c r="L30" s="5"/>
      <c r="N30" s="44"/>
    </row>
    <row r="31" spans="1:15" ht="19" customHeight="1">
      <c r="D31" s="5"/>
      <c r="E31" s="94" t="s">
        <v>44</v>
      </c>
      <c r="F31" s="95"/>
      <c r="G31" s="95"/>
      <c r="H31" s="95"/>
      <c r="I31" s="95"/>
      <c r="J31" s="95"/>
      <c r="K31" s="95"/>
      <c r="L31" s="5"/>
      <c r="N31" s="44"/>
    </row>
    <row r="32" spans="1:15" ht="20" customHeight="1" thickBot="1">
      <c r="D32" s="5"/>
      <c r="L32" s="5"/>
      <c r="N32" s="44"/>
    </row>
    <row r="33" spans="1:14" ht="21">
      <c r="E33" s="66" t="s">
        <v>45</v>
      </c>
      <c r="F33" s="67"/>
      <c r="G33" s="67"/>
      <c r="H33" s="67"/>
      <c r="I33" s="67"/>
      <c r="J33" s="67"/>
      <c r="K33" s="68"/>
      <c r="L33" s="5"/>
      <c r="M33" s="65"/>
      <c r="N33" s="44"/>
    </row>
    <row r="34" spans="1:14" ht="21">
      <c r="E34" s="69"/>
      <c r="F34" s="70"/>
      <c r="G34" s="70"/>
      <c r="H34" s="70"/>
      <c r="I34" s="70"/>
      <c r="J34" s="70"/>
      <c r="K34" s="71"/>
      <c r="L34" s="5"/>
      <c r="M34" s="72" t="s">
        <v>68</v>
      </c>
      <c r="N34" s="44"/>
    </row>
    <row r="35" spans="1:14" ht="19">
      <c r="A35" s="7"/>
      <c r="B35" s="5"/>
      <c r="C35" s="5"/>
      <c r="E35" s="73" t="s">
        <v>46</v>
      </c>
      <c r="F35" s="74"/>
      <c r="G35" s="74"/>
      <c r="H35" s="74"/>
      <c r="I35" s="74"/>
      <c r="J35" s="75"/>
      <c r="K35" s="71"/>
      <c r="L35" s="5"/>
      <c r="M35" s="76" t="s">
        <v>47</v>
      </c>
      <c r="N35" s="44"/>
    </row>
    <row r="36" spans="1:14" ht="19">
      <c r="A36" s="11"/>
      <c r="B36" s="5"/>
      <c r="C36" s="5"/>
      <c r="E36" s="73" t="s">
        <v>48</v>
      </c>
      <c r="F36" s="74"/>
      <c r="G36" s="74"/>
      <c r="H36" s="74"/>
      <c r="I36" s="74"/>
      <c r="J36" s="75"/>
      <c r="K36" s="71"/>
      <c r="M36" s="76" t="s">
        <v>49</v>
      </c>
    </row>
    <row r="37" spans="1:14" ht="19">
      <c r="A37" s="7"/>
      <c r="B37" s="5"/>
      <c r="C37" s="5"/>
      <c r="E37" s="77" t="s">
        <v>72</v>
      </c>
      <c r="F37" s="74"/>
      <c r="G37" s="74"/>
      <c r="H37" s="74"/>
      <c r="I37" s="74"/>
      <c r="J37" s="44"/>
      <c r="K37" s="71"/>
      <c r="M37" s="76" t="s">
        <v>67</v>
      </c>
    </row>
    <row r="38" spans="1:14" ht="19">
      <c r="A38" s="5"/>
      <c r="B38" s="5"/>
      <c r="C38" s="5"/>
      <c r="E38" s="73" t="s">
        <v>50</v>
      </c>
      <c r="F38" s="74"/>
      <c r="G38" s="74"/>
      <c r="H38" s="75"/>
      <c r="I38" s="75"/>
      <c r="J38" s="75"/>
      <c r="K38" s="71"/>
      <c r="M38" s="79" t="s">
        <v>65</v>
      </c>
    </row>
    <row r="39" spans="1:14" ht="19">
      <c r="A39" s="5"/>
      <c r="B39" s="5"/>
      <c r="C39" s="5"/>
      <c r="E39" s="73" t="s">
        <v>51</v>
      </c>
      <c r="F39" s="74"/>
      <c r="G39" s="74"/>
      <c r="H39" s="74"/>
      <c r="I39" s="74"/>
      <c r="J39" s="74"/>
      <c r="K39" s="71"/>
      <c r="L39" s="65"/>
      <c r="M39" s="84" t="s">
        <v>66</v>
      </c>
    </row>
    <row r="40" spans="1:14" ht="20" thickBot="1">
      <c r="A40" s="5"/>
      <c r="B40" s="5"/>
      <c r="C40" s="5"/>
      <c r="E40" s="80"/>
      <c r="F40" s="81"/>
      <c r="G40" s="81"/>
      <c r="H40" s="82"/>
      <c r="I40" s="82"/>
      <c r="J40" s="81"/>
      <c r="K40" s="83"/>
    </row>
    <row r="41" spans="1:14">
      <c r="A41" s="5"/>
      <c r="B41" s="5"/>
      <c r="C41" s="5"/>
      <c r="L41" s="78"/>
    </row>
    <row r="42" spans="1:14">
      <c r="A42" s="5"/>
      <c r="B42" s="5"/>
      <c r="C42" s="5"/>
    </row>
    <row r="43" spans="1:14" ht="19">
      <c r="B43" s="5"/>
      <c r="C43" s="5"/>
      <c r="D43" s="74"/>
    </row>
  </sheetData>
  <mergeCells count="7">
    <mergeCell ref="E31:K31"/>
    <mergeCell ref="A1:H1"/>
    <mergeCell ref="F4:G4"/>
    <mergeCell ref="A7:C8"/>
    <mergeCell ref="M9:O9"/>
    <mergeCell ref="E28:J28"/>
    <mergeCell ref="A2:A3"/>
  </mergeCells>
  <hyperlinks>
    <hyperlink ref="M38" r:id="rId1" xr:uid="{449A7509-CA45-D743-8393-8D8852A6C933}"/>
    <hyperlink ref="A21" r:id="rId2" xr:uid="{29EFD96C-8167-2A41-9BB8-445F71D422DC}"/>
  </hyperlinks>
  <printOptions horizontalCentered="1"/>
  <pageMargins left="0.25" right="0.25" top="1.25" bottom="0.25" header="0" footer="0"/>
  <pageSetup scale="61" orientation="landscape" horizontalDpi="4294967292" verticalDpi="429496729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27" ma:contentTypeDescription="Create a new document." ma:contentTypeScope="" ma:versionID="22fc8744c90b01095598ff53fe2f1862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e13621810a3a1b68dd6b4f354741e4d7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acb4c1a8-7f39-424f-826e-8a419ffcdf9f}" ma:internalName="TaxCatchAll" ma:showField="CatchAllData" ma:web="d28a0bb7-5787-43c2-ac9e-60783a889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a64bba6-f4ab-472e-a025-1cf9135d8c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8a0bb7-5787-43c2-ac9e-60783a889684" xsi:nil="true"/>
    <lcf76f155ced4ddcb4097134ff3c332f xmlns="477a1f39-f013-4518-8313-ab98e0117f31">
      <Terms xmlns="http://schemas.microsoft.com/office/infopath/2007/PartnerControls"/>
    </lcf76f155ced4ddcb4097134ff3c332f>
    <_Flow_SignoffStatus xmlns="477a1f39-f013-4518-8313-ab98e0117f31" xsi:nil="true"/>
  </documentManagement>
</p:properties>
</file>

<file path=customXml/itemProps1.xml><?xml version="1.0" encoding="utf-8"?>
<ds:datastoreItem xmlns:ds="http://schemas.openxmlformats.org/officeDocument/2006/customXml" ds:itemID="{2A03CBF9-C73C-45F6-AF1B-7A3C3D292A8C}"/>
</file>

<file path=customXml/itemProps2.xml><?xml version="1.0" encoding="utf-8"?>
<ds:datastoreItem xmlns:ds="http://schemas.openxmlformats.org/officeDocument/2006/customXml" ds:itemID="{F849EF53-58D0-406A-BBA1-C1F7640C7F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E90783-114B-4EB2-88DD-7068F54C1BD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Taylor Hughes</dc:creator>
  <cp:keywords/>
  <dc:description/>
  <cp:lastModifiedBy>Todd Cook</cp:lastModifiedBy>
  <cp:revision/>
  <dcterms:created xsi:type="dcterms:W3CDTF">2023-11-16T18:13:44Z</dcterms:created>
  <dcterms:modified xsi:type="dcterms:W3CDTF">2025-10-06T18:06:25Z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</Properties>
</file>