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date1904="1"/>
  <mc:AlternateContent xmlns:mc="http://schemas.openxmlformats.org/markup-compatibility/2006">
    <mc:Choice Requires="x15">
      <x15ac:absPath xmlns:x15ac="http://schemas.microsoft.com/office/spreadsheetml/2010/11/ac" url="/Users/toddcook/Desktop/Mer-Ko Specs/Cost Templates/Final Cost Templates /"/>
    </mc:Choice>
  </mc:AlternateContent>
  <xr:revisionPtr revIDLastSave="0" documentId="8_{2AECDA68-E805-584D-9198-2E7DA6F858A8}" xr6:coauthVersionLast="47" xr6:coauthVersionMax="47" xr10:uidLastSave="{00000000-0000-0000-0000-000000000000}"/>
  <bookViews>
    <workbookView xWindow="0" yWindow="780" windowWidth="34200" windowHeight="19600" xr2:uid="{00000000-000D-0000-FFFF-FFFF00000000}"/>
  </bookViews>
  <sheets>
    <sheet name="Sheet1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H15" i="1" l="1"/>
  <c r="I15" i="1" s="1"/>
  <c r="K15" i="1" s="1"/>
  <c r="H14" i="1"/>
  <c r="H6" i="1"/>
  <c r="I6" i="1" s="1"/>
  <c r="K6" i="1" s="1"/>
  <c r="H29" i="1"/>
  <c r="I29" i="1" s="1"/>
  <c r="K29" i="1" s="1"/>
  <c r="H10" i="1"/>
  <c r="I10" i="1" s="1"/>
  <c r="K10" i="1" s="1"/>
  <c r="H11" i="1"/>
  <c r="I11" i="1" s="1"/>
  <c r="K11" i="1" s="1"/>
  <c r="H22" i="1"/>
  <c r="I22" i="1" s="1"/>
  <c r="H23" i="1"/>
  <c r="I23" i="1" s="1"/>
  <c r="H24" i="1"/>
  <c r="I24" i="1" s="1"/>
  <c r="K24" i="1" s="1"/>
  <c r="H27" i="1"/>
  <c r="I27" i="1" s="1"/>
  <c r="K27" i="1" s="1"/>
  <c r="H28" i="1"/>
  <c r="I28" i="1" s="1"/>
  <c r="K28" i="1" s="1"/>
  <c r="H30" i="1"/>
  <c r="I30" i="1" s="1"/>
  <c r="K30" i="1" s="1"/>
  <c r="H33" i="1"/>
  <c r="I33" i="1" s="1"/>
  <c r="K33" i="1" s="1"/>
  <c r="H34" i="1"/>
  <c r="I34" i="1" s="1"/>
  <c r="K34" i="1" s="1"/>
  <c r="H37" i="1"/>
  <c r="I37" i="1" s="1"/>
  <c r="H38" i="1"/>
  <c r="I38" i="1" s="1"/>
  <c r="K38" i="1" s="1"/>
  <c r="H19" i="1"/>
  <c r="I19" i="1" s="1"/>
  <c r="K19" i="1" s="1"/>
  <c r="H18" i="1"/>
  <c r="I18" i="1" s="1"/>
  <c r="K18" i="1" s="1"/>
  <c r="H7" i="1"/>
  <c r="I7" i="1" s="1"/>
  <c r="K7" i="1" s="1"/>
  <c r="I14" i="1"/>
  <c r="K14" i="1" s="1"/>
  <c r="N8" i="1" l="1"/>
  <c r="O22" i="1" s="1"/>
  <c r="N7" i="1"/>
  <c r="O21" i="1" s="1"/>
  <c r="N11" i="1"/>
  <c r="O25" i="1" s="1"/>
  <c r="K23" i="1"/>
  <c r="K22" i="1"/>
  <c r="N13" i="1"/>
  <c r="O27" i="1" s="1"/>
  <c r="N9" i="1"/>
  <c r="O23" i="1" s="1"/>
  <c r="K37" i="1"/>
  <c r="N15" i="1"/>
  <c r="O29" i="1" s="1"/>
  <c r="N10" i="1"/>
  <c r="O24" i="1" s="1"/>
  <c r="N14" i="1"/>
  <c r="O28" i="1" s="1"/>
  <c r="N12" i="1"/>
  <c r="O26" i="1" s="1"/>
  <c r="K42" i="1" l="1"/>
  <c r="O30" i="1"/>
</calcChain>
</file>

<file path=xl/sharedStrings.xml><?xml version="1.0" encoding="utf-8"?>
<sst xmlns="http://schemas.openxmlformats.org/spreadsheetml/2006/main" count="127" uniqueCount="91">
  <si>
    <t>Product</t>
  </si>
  <si>
    <t xml:space="preserve">Coverage will   </t>
  </si>
  <si>
    <t>Job</t>
  </si>
  <si>
    <t xml:space="preserve">Material </t>
  </si>
  <si>
    <t>Step 2: Cost for</t>
  </si>
  <si>
    <t>Cost</t>
  </si>
  <si>
    <t>Description</t>
    <phoneticPr fontId="7"/>
  </si>
  <si>
    <t>vary</t>
  </si>
  <si>
    <t>(sq.ft.)</t>
  </si>
  <si>
    <t>Needed</t>
  </si>
  <si>
    <t>Each Product</t>
  </si>
  <si>
    <t>(per sq. ft.)</t>
  </si>
  <si>
    <t>Plywood Joints</t>
  </si>
  <si>
    <t>Total Material</t>
  </si>
  <si>
    <t>lf/gal</t>
  </si>
  <si>
    <t>Template Instructions:</t>
  </si>
  <si>
    <t>lf/bag</t>
  </si>
  <si>
    <t>gals</t>
  </si>
  <si>
    <t>bags</t>
  </si>
  <si>
    <r>
      <rPr>
        <b/>
        <sz val="12"/>
        <rFont val="Times New Roman"/>
        <family val="1"/>
      </rPr>
      <t xml:space="preserve">Step 1: Enter the total linear feet </t>
    </r>
  </si>
  <si>
    <t>Slip Sheet</t>
  </si>
  <si>
    <t>rolls</t>
  </si>
  <si>
    <t>of plywood joints in field H39</t>
  </si>
  <si>
    <t>sq.ft./roll</t>
  </si>
  <si>
    <t>tubes</t>
  </si>
  <si>
    <t>sq.ft./tube</t>
  </si>
  <si>
    <t>Step 2: Enter the total square</t>
  </si>
  <si>
    <t>footage of the project</t>
  </si>
  <si>
    <t>Skim Coat - Flashing and Horizontal Surface</t>
  </si>
  <si>
    <t>in field H40</t>
  </si>
  <si>
    <t>sq.ft./gal</t>
  </si>
  <si>
    <t>sq.ft./bag</t>
  </si>
  <si>
    <r>
      <rPr>
        <b/>
        <sz val="12"/>
        <rFont val="Times New Roman"/>
        <family val="1"/>
      </rPr>
      <t xml:space="preserve">Step 3: Enter the total linear feet </t>
    </r>
  </si>
  <si>
    <t>Please Round Up When Ordering</t>
  </si>
  <si>
    <t>of the deck's perimeter</t>
  </si>
  <si>
    <t>in field H41</t>
  </si>
  <si>
    <t>sq.ft./ gallon</t>
  </si>
  <si>
    <t>lf/roll</t>
  </si>
  <si>
    <t>Total Costs</t>
  </si>
  <si>
    <t xml:space="preserve">NOTE: For installation </t>
  </si>
  <si>
    <t>instructions please refer to the</t>
  </si>
  <si>
    <t>sq.ft./ roll</t>
  </si>
  <si>
    <t>System Specification Sheets</t>
  </si>
  <si>
    <t>available at</t>
  </si>
  <si>
    <t>Bodycoat</t>
  </si>
  <si>
    <t xml:space="preserve"> sq.ft./gal</t>
  </si>
  <si>
    <t xml:space="preserve"> sq.ft./bag</t>
  </si>
  <si>
    <t xml:space="preserve">Total   </t>
  </si>
  <si>
    <t>Rounding is not reflected in above price</t>
  </si>
  <si>
    <t>Smoothing Coat</t>
  </si>
  <si>
    <t>Topcoat</t>
  </si>
  <si>
    <t>Step 1: Plywood Joint Linear Feet</t>
  </si>
  <si>
    <t>lf</t>
  </si>
  <si>
    <t>Step 2: Total Square Footage</t>
  </si>
  <si>
    <t>sq. ft.</t>
  </si>
  <si>
    <t>Step 3: Deck Perimeter Linear Feet</t>
  </si>
  <si>
    <t xml:space="preserve">Total Price Per Square Foot     </t>
  </si>
  <si>
    <t>Please read the complete specification guide before ordering material or beginning the job.</t>
  </si>
  <si>
    <t>This Sheet to Be Used as Rough Estimate Only</t>
  </si>
  <si>
    <t>* Quantities and prices are based on single bag/single gallon units. (Unless otherwise stated)</t>
  </si>
  <si>
    <t>4007 Lockridge Street</t>
  </si>
  <si>
    <t>* Coating accessories and system options are not figured into estimates.</t>
  </si>
  <si>
    <t>* Contact your local distributor for a price quote and specifications.</t>
  </si>
  <si>
    <t>* We do not guarantee coverages, please allow additional material for waste.</t>
  </si>
  <si>
    <t>* All coverage rates should be verified and adjusted for each project.</t>
  </si>
  <si>
    <t>WP-89 Liquid Emulsion</t>
  </si>
  <si>
    <t>WP-89 Liquid Emulsion (1st Coat)</t>
  </si>
  <si>
    <t>WP-89 Liquid Emulsion (2nd Coat)</t>
  </si>
  <si>
    <t>TC-14 Fine Deck Cement</t>
  </si>
  <si>
    <t>WP-49 Mer-Ko Slip Sheet</t>
  </si>
  <si>
    <t>WP-53 Hybrid Sealant - Gray 10 fl. Oz.</t>
  </si>
  <si>
    <t>WP-95 Waterproofing Membrane</t>
  </si>
  <si>
    <t>WP-95 Waterproofing Membrane (1st Coat)</t>
  </si>
  <si>
    <t>WP-95 Waterproofing Membrane (2nd Coat)</t>
  </si>
  <si>
    <t>WP-45 Flashing Fabric 10"x300'</t>
  </si>
  <si>
    <t>WP-48 Tri-Directional Fiberlath (38"x150')</t>
  </si>
  <si>
    <t>TC-13 Coarse Deck Cement</t>
  </si>
  <si>
    <t>TC-13 Coarse Deck Cement (1st Coat)</t>
  </si>
  <si>
    <t>TC-13 Coarse Deck Cement (2nd Coat)</t>
  </si>
  <si>
    <t>SC-10 Acrylic Topcoat (1st Coat)</t>
  </si>
  <si>
    <t>SC-10 Acrylic Topcoat (2nd Coat)</t>
  </si>
  <si>
    <t>SC-10 Acrylic Topcoat</t>
  </si>
  <si>
    <t>www.westcoat.com</t>
  </si>
  <si>
    <t>REV. 9/10/25</t>
  </si>
  <si>
    <t>Westcoat</t>
  </si>
  <si>
    <t>(800) 250-4519</t>
  </si>
  <si>
    <t>*System and Product Specification Sheets are available at www.westcoat.com</t>
  </si>
  <si>
    <t>San Diego, CA 92102</t>
  </si>
  <si>
    <t>Mer-Ko</t>
  </si>
  <si>
    <t>Membrane with Fabric Reinforcement - Flashing</t>
  </si>
  <si>
    <t>Membrane with Fabric Reinforcement - Deck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</si>
</sst>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37">
    <font>
      <sz val="9"/>
      <name val="Geneva"/>
    </font>
    <font>
      <sz val="9"/>
      <name val="Geneva"/>
      <family val="2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sz val="9"/>
      <color indexed="10"/>
      <name val="Times"/>
      <family val="1"/>
    </font>
    <font>
      <sz val="36"/>
      <name val="Cooper Blk BT"/>
    </font>
    <font>
      <sz val="8"/>
      <name val="Verdana"/>
      <family val="2"/>
    </font>
    <font>
      <sz val="30"/>
      <name val="Akzidenz Grotesk BE BoldCn"/>
    </font>
    <font>
      <b/>
      <i/>
      <sz val="10"/>
      <name val="Times"/>
      <family val="1"/>
    </font>
    <font>
      <u/>
      <sz val="9"/>
      <color indexed="12"/>
      <name val="Geneva"/>
      <family val="2"/>
    </font>
    <font>
      <b/>
      <sz val="9"/>
      <color indexed="10"/>
      <name val="Times"/>
      <family val="1"/>
    </font>
    <font>
      <sz val="9"/>
      <color indexed="8"/>
      <name val="Times"/>
      <family val="1"/>
    </font>
    <font>
      <b/>
      <i/>
      <sz val="12"/>
      <name val="Times"/>
      <family val="1"/>
    </font>
    <font>
      <b/>
      <u/>
      <sz val="10"/>
      <color indexed="8"/>
      <name val="Times"/>
      <family val="1"/>
    </font>
    <font>
      <b/>
      <u/>
      <sz val="10"/>
      <name val="Times"/>
      <family val="1"/>
    </font>
    <font>
      <sz val="12"/>
      <name val="Times New Roman"/>
      <family val="1"/>
    </font>
    <font>
      <sz val="14"/>
      <name val="Times"/>
      <family val="1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b/>
      <sz val="12"/>
      <name val="Times New Roman"/>
      <family val="1"/>
    </font>
    <font>
      <b/>
      <i/>
      <u/>
      <sz val="16"/>
      <name val="Times"/>
      <family val="1"/>
    </font>
    <font>
      <b/>
      <sz val="12"/>
      <color theme="1"/>
      <name val="Times"/>
      <family val="1"/>
    </font>
    <font>
      <sz val="9"/>
      <color theme="1"/>
      <name val="Geneva"/>
      <family val="2"/>
    </font>
    <font>
      <b/>
      <i/>
      <sz val="9"/>
      <name val="Times"/>
      <family val="1"/>
    </font>
    <font>
      <b/>
      <sz val="10"/>
      <color rgb="FFFF0000"/>
      <name val="Times"/>
      <family val="1"/>
    </font>
    <font>
      <b/>
      <sz val="30"/>
      <name val="Akzidenz Grotesk BE BoldCn"/>
    </font>
    <font>
      <b/>
      <sz val="9"/>
      <name val="Geneva"/>
      <family val="2"/>
    </font>
    <font>
      <u/>
      <sz val="14"/>
      <name val="Times New Roman"/>
      <family val="1"/>
    </font>
    <font>
      <b/>
      <sz val="9"/>
      <name val="Times"/>
    </font>
    <font>
      <sz val="7"/>
      <name val="Geneva"/>
      <family val="2"/>
    </font>
    <font>
      <b/>
      <sz val="12"/>
      <color rgb="FFFF0000"/>
      <name val="Times"/>
      <family val="1"/>
    </font>
    <font>
      <sz val="9"/>
      <color rgb="FFFF0000"/>
      <name val="Geneva"/>
      <family val="2"/>
    </font>
    <font>
      <b/>
      <sz val="9"/>
      <color rgb="FFFF0000"/>
      <name val="Times"/>
      <family val="1"/>
    </font>
    <font>
      <b/>
      <sz val="9"/>
      <color rgb="FFFF0000"/>
      <name val="Geneva"/>
      <family val="2"/>
    </font>
    <font>
      <sz val="9"/>
      <color rgb="FF000000"/>
      <name val="Times"/>
      <family val="1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auto="1"/>
      </bottom>
      <diagonal/>
    </border>
    <border>
      <left style="medium">
        <color theme="1"/>
      </left>
      <right/>
      <top style="medium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theme="1"/>
      </right>
      <top style="medium">
        <color theme="1"/>
      </top>
      <bottom style="medium">
        <color auto="1"/>
      </bottom>
      <diagonal/>
    </border>
    <border>
      <left/>
      <right style="medium">
        <color theme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medium">
        <color theme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3" xfId="0" applyFont="1" applyBorder="1"/>
    <xf numFmtId="165" fontId="2" fillId="0" borderId="3" xfId="0" applyNumberFormat="1" applyFont="1" applyBorder="1"/>
    <xf numFmtId="0" fontId="10" fillId="0" borderId="0" xfId="3" applyBorder="1" applyAlignment="1" applyProtection="1"/>
    <xf numFmtId="0" fontId="12" fillId="0" borderId="12" xfId="0" applyFont="1" applyBorder="1"/>
    <xf numFmtId="164" fontId="12" fillId="0" borderId="12" xfId="0" applyNumberFormat="1" applyFont="1" applyBorder="1"/>
    <xf numFmtId="165" fontId="12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2" fillId="0" borderId="13" xfId="0" applyFont="1" applyBorder="1"/>
    <xf numFmtId="0" fontId="25" fillId="0" borderId="0" xfId="0" applyFont="1" applyAlignment="1">
      <alignment horizontal="left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19" xfId="0" applyFont="1" applyBorder="1" applyAlignment="1">
      <alignment horizontal="right"/>
    </xf>
    <xf numFmtId="0" fontId="12" fillId="0" borderId="13" xfId="0" applyFont="1" applyBorder="1"/>
    <xf numFmtId="0" fontId="12" fillId="0" borderId="13" xfId="0" applyFont="1" applyBorder="1" applyAlignment="1">
      <alignment horizontal="center"/>
    </xf>
    <xf numFmtId="164" fontId="12" fillId="0" borderId="13" xfId="0" applyNumberFormat="1" applyFont="1" applyBorder="1"/>
    <xf numFmtId="165" fontId="12" fillId="0" borderId="13" xfId="0" applyNumberFormat="1" applyFont="1" applyBorder="1" applyAlignment="1">
      <alignment horizontal="center"/>
    </xf>
    <xf numFmtId="0" fontId="12" fillId="0" borderId="20" xfId="0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15" fillId="0" borderId="21" xfId="0" applyFont="1" applyBorder="1"/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2" fillId="0" borderId="16" xfId="0" applyFont="1" applyBorder="1"/>
    <xf numFmtId="44" fontId="2" fillId="0" borderId="17" xfId="2" applyFont="1" applyBorder="1" applyProtection="1"/>
    <xf numFmtId="0" fontId="0" fillId="0" borderId="16" xfId="0" applyBorder="1"/>
    <xf numFmtId="0" fontId="0" fillId="0" borderId="17" xfId="0" applyBorder="1"/>
    <xf numFmtId="0" fontId="12" fillId="0" borderId="25" xfId="0" applyFont="1" applyBorder="1"/>
    <xf numFmtId="44" fontId="2" fillId="0" borderId="24" xfId="0" applyNumberFormat="1" applyFont="1" applyBorder="1"/>
    <xf numFmtId="44" fontId="2" fillId="0" borderId="17" xfId="0" applyNumberFormat="1" applyFont="1" applyBorder="1"/>
    <xf numFmtId="165" fontId="12" fillId="0" borderId="28" xfId="0" applyNumberFormat="1" applyFont="1" applyBorder="1" applyAlignment="1">
      <alignment horizontal="center"/>
    </xf>
    <xf numFmtId="0" fontId="12" fillId="0" borderId="32" xfId="0" applyFont="1" applyBorder="1"/>
    <xf numFmtId="0" fontId="12" fillId="0" borderId="33" xfId="0" applyFont="1" applyBorder="1"/>
    <xf numFmtId="164" fontId="26" fillId="0" borderId="31" xfId="1" applyNumberFormat="1" applyFont="1" applyBorder="1" applyProtection="1">
      <protection locked="0"/>
    </xf>
    <xf numFmtId="0" fontId="12" fillId="0" borderId="25" xfId="0" applyFont="1" applyBorder="1" applyAlignment="1">
      <alignment horizontal="left"/>
    </xf>
    <xf numFmtId="3" fontId="12" fillId="0" borderId="12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right"/>
    </xf>
    <xf numFmtId="44" fontId="2" fillId="0" borderId="26" xfId="2" applyFont="1" applyBorder="1" applyAlignment="1" applyProtection="1"/>
    <xf numFmtId="0" fontId="12" fillId="0" borderId="34" xfId="0" applyFont="1" applyBorder="1"/>
    <xf numFmtId="0" fontId="12" fillId="0" borderId="35" xfId="0" applyFont="1" applyBorder="1" applyAlignment="1">
      <alignment horizontal="center"/>
    </xf>
    <xf numFmtId="164" fontId="12" fillId="0" borderId="35" xfId="0" applyNumberFormat="1" applyFont="1" applyBorder="1"/>
    <xf numFmtId="165" fontId="12" fillId="0" borderId="36" xfId="0" applyNumberFormat="1" applyFont="1" applyBorder="1" applyAlignment="1">
      <alignment horizontal="center"/>
    </xf>
    <xf numFmtId="44" fontId="2" fillId="0" borderId="38" xfId="2" applyFont="1" applyBorder="1" applyProtection="1"/>
    <xf numFmtId="3" fontId="1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0" borderId="17" xfId="2" applyFont="1" applyBorder="1" applyAlignment="1" applyProtection="1"/>
    <xf numFmtId="0" fontId="2" fillId="0" borderId="17" xfId="0" applyFont="1" applyBorder="1"/>
    <xf numFmtId="0" fontId="15" fillId="0" borderId="16" xfId="0" applyFont="1" applyBorder="1"/>
    <xf numFmtId="0" fontId="14" fillId="0" borderId="16" xfId="0" applyFont="1" applyBorder="1"/>
    <xf numFmtId="0" fontId="3" fillId="0" borderId="39" xfId="0" applyFont="1" applyBorder="1" applyAlignment="1">
      <alignment horizontal="center"/>
    </xf>
    <xf numFmtId="44" fontId="2" fillId="0" borderId="40" xfId="0" applyNumberFormat="1" applyFont="1" applyBorder="1"/>
    <xf numFmtId="44" fontId="2" fillId="0" borderId="41" xfId="0" applyNumberFormat="1" applyFont="1" applyBorder="1"/>
    <xf numFmtId="44" fontId="2" fillId="0" borderId="42" xfId="0" applyNumberFormat="1" applyFont="1" applyBorder="1"/>
    <xf numFmtId="44" fontId="2" fillId="0" borderId="43" xfId="0" applyNumberFormat="1" applyFont="1" applyBorder="1"/>
    <xf numFmtId="44" fontId="2" fillId="0" borderId="44" xfId="0" applyNumberFormat="1" applyFont="1" applyBorder="1"/>
    <xf numFmtId="0" fontId="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8" fillId="0" borderId="27" xfId="0" applyFont="1" applyBorder="1"/>
    <xf numFmtId="0" fontId="4" fillId="0" borderId="27" xfId="0" applyFont="1" applyBorder="1"/>
    <xf numFmtId="0" fontId="10" fillId="0" borderId="0" xfId="3" applyBorder="1" applyAlignment="1" applyProtection="1">
      <alignment horizontal="left" vertical="center"/>
    </xf>
    <xf numFmtId="0" fontId="21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4" fontId="2" fillId="0" borderId="0" xfId="0" applyNumberFormat="1" applyFont="1"/>
    <xf numFmtId="164" fontId="26" fillId="0" borderId="47" xfId="1" applyNumberFormat="1" applyFont="1" applyBorder="1" applyProtection="1">
      <protection locked="0"/>
    </xf>
    <xf numFmtId="0" fontId="12" fillId="0" borderId="48" xfId="0" applyFont="1" applyBorder="1"/>
    <xf numFmtId="44" fontId="30" fillId="0" borderId="3" xfId="0" applyNumberFormat="1" applyFont="1" applyBorder="1"/>
    <xf numFmtId="0" fontId="31" fillId="0" borderId="0" xfId="0" applyFont="1"/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44" fontId="32" fillId="0" borderId="22" xfId="0" applyNumberFormat="1" applyFont="1" applyBorder="1" applyAlignment="1">
      <alignment horizontal="center"/>
    </xf>
    <xf numFmtId="44" fontId="34" fillId="0" borderId="12" xfId="2" applyFont="1" applyBorder="1" applyAlignment="1" applyProtection="1">
      <alignment horizontal="center"/>
      <protection locked="0"/>
    </xf>
    <xf numFmtId="44" fontId="34" fillId="0" borderId="13" xfId="2" applyFont="1" applyBorder="1" applyAlignment="1" applyProtection="1">
      <alignment horizontal="center"/>
      <protection locked="0"/>
    </xf>
    <xf numFmtId="44" fontId="34" fillId="0" borderId="13" xfId="0" applyNumberFormat="1" applyFont="1" applyBorder="1" applyAlignment="1" applyProtection="1">
      <alignment horizontal="center"/>
      <protection locked="0"/>
    </xf>
    <xf numFmtId="44" fontId="35" fillId="0" borderId="13" xfId="0" applyNumberFormat="1" applyFont="1" applyBorder="1" applyAlignment="1">
      <alignment horizontal="center"/>
    </xf>
    <xf numFmtId="44" fontId="34" fillId="0" borderId="13" xfId="2" applyFont="1" applyBorder="1" applyAlignment="1">
      <alignment horizontal="center"/>
    </xf>
    <xf numFmtId="44" fontId="34" fillId="0" borderId="13" xfId="0" applyNumberFormat="1" applyFont="1" applyBorder="1" applyAlignment="1">
      <alignment horizontal="center"/>
    </xf>
    <xf numFmtId="44" fontId="34" fillId="0" borderId="37" xfId="2" applyFont="1" applyBorder="1" applyAlignment="1">
      <alignment horizontal="center"/>
    </xf>
    <xf numFmtId="44" fontId="2" fillId="0" borderId="52" xfId="0" applyNumberFormat="1" applyFont="1" applyBorder="1"/>
    <xf numFmtId="0" fontId="36" fillId="0" borderId="53" xfId="0" applyFont="1" applyBorder="1"/>
    <xf numFmtId="0" fontId="12" fillId="0" borderId="54" xfId="0" applyFont="1" applyBorder="1"/>
    <xf numFmtId="0" fontId="6" fillId="0" borderId="0" xfId="0" applyFont="1" applyAlignment="1">
      <alignment horizontal="center" vertical="center"/>
    </xf>
    <xf numFmtId="0" fontId="29" fillId="0" borderId="0" xfId="0" applyFont="1" applyAlignment="1">
      <alignment wrapText="1"/>
    </xf>
    <xf numFmtId="0" fontId="23" fillId="0" borderId="49" xfId="0" applyFont="1" applyBorder="1" applyAlignment="1">
      <alignment horizontal="right"/>
    </xf>
    <xf numFmtId="0" fontId="24" fillId="0" borderId="50" xfId="0" applyFont="1" applyBorder="1"/>
    <xf numFmtId="0" fontId="24" fillId="0" borderId="51" xfId="0" applyFont="1" applyBorder="1"/>
    <xf numFmtId="0" fontId="13" fillId="0" borderId="0" xfId="0" applyFont="1" applyAlignment="1">
      <alignment horizontal="center" vertical="center"/>
    </xf>
    <xf numFmtId="0" fontId="0" fillId="0" borderId="0" xfId="0"/>
    <xf numFmtId="0" fontId="32" fillId="0" borderId="29" xfId="0" applyFont="1" applyBorder="1" applyAlignment="1">
      <alignment horizontal="right"/>
    </xf>
    <xf numFmtId="0" fontId="33" fillId="0" borderId="30" xfId="0" applyFont="1" applyBorder="1"/>
    <xf numFmtId="0" fontId="32" fillId="0" borderId="45" xfId="0" applyFont="1" applyBorder="1" applyAlignment="1">
      <alignment horizontal="right"/>
    </xf>
    <xf numFmtId="0" fontId="33" fillId="0" borderId="46" xfId="0" applyFont="1" applyBorder="1"/>
    <xf numFmtId="0" fontId="0" fillId="0" borderId="0" xfId="0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8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7" xfId="0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57207</xdr:colOff>
      <xdr:row>0</xdr:row>
      <xdr:rowOff>11442</xdr:rowOff>
    </xdr:from>
    <xdr:to>
      <xdr:col>5</xdr:col>
      <xdr:colOff>651194</xdr:colOff>
      <xdr:row>1</xdr:row>
      <xdr:rowOff>1946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D10FF2-42FD-0F43-A8CA-FAB3B830F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07" y="11442"/>
          <a:ext cx="5159122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57207</xdr:colOff>
      <xdr:row>1</xdr:row>
      <xdr:rowOff>11442</xdr:rowOff>
    </xdr:from>
    <xdr:to>
      <xdr:col>1</xdr:col>
      <xdr:colOff>89637</xdr:colOff>
      <xdr:row>3</xdr:row>
      <xdr:rowOff>109282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B3EE63C-D902-4C4A-BFDB-8E85D6B6D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07" y="617838"/>
          <a:ext cx="1622790" cy="47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view="pageLayout" topLeftCell="A12" zoomScale="111" zoomScaleNormal="125" zoomScalePageLayoutView="111" workbookViewId="0">
      <selection activeCell="N50" sqref="N49:N50"/>
    </sheetView>
  </sheetViews>
  <sheetFormatPr baseColWidth="10" defaultColWidth="11.5" defaultRowHeight="13"/>
  <cols>
    <col min="1" max="1" width="20.83203125" customWidth="1"/>
    <col min="2" max="2" width="2.83203125" customWidth="1"/>
    <col min="3" max="3" width="2.6640625" customWidth="1"/>
    <col min="4" max="4" width="5" customWidth="1"/>
    <col min="5" max="5" width="28.5" customWidth="1"/>
    <col min="6" max="6" width="14.33203125" customWidth="1"/>
    <col min="7" max="7" width="11.1640625" customWidth="1"/>
    <col min="8" max="8" width="10.1640625" customWidth="1"/>
    <col min="9" max="9" width="8.83203125" customWidth="1"/>
    <col min="10" max="10" width="16.83203125" style="78" bestFit="1" customWidth="1"/>
    <col min="11" max="11" width="18" customWidth="1"/>
    <col min="12" max="12" width="2.33203125" customWidth="1"/>
    <col min="13" max="13" width="27" customWidth="1"/>
    <col min="14" max="14" width="28.5" customWidth="1"/>
    <col min="15" max="15" width="10.33203125" customWidth="1"/>
  </cols>
  <sheetData>
    <row r="1" spans="1:15" ht="48" customHeight="1">
      <c r="A1" s="103"/>
      <c r="B1" s="103"/>
      <c r="C1" s="103"/>
      <c r="D1" s="103"/>
      <c r="E1" s="103"/>
      <c r="F1" s="103"/>
      <c r="G1" s="103"/>
      <c r="H1" s="103"/>
      <c r="I1" s="76" t="s">
        <v>88</v>
      </c>
      <c r="J1" s="77"/>
      <c r="K1" s="76"/>
      <c r="L1" s="76"/>
      <c r="M1" s="76"/>
      <c r="N1" s="76"/>
      <c r="O1" s="8"/>
    </row>
    <row r="2" spans="1:15" ht="13" customHeight="1">
      <c r="A2" s="114"/>
      <c r="B2" s="1"/>
      <c r="L2" s="76"/>
      <c r="M2" s="76"/>
      <c r="N2" s="76"/>
      <c r="O2" s="8"/>
    </row>
    <row r="3" spans="1:15" ht="17" customHeight="1">
      <c r="A3" s="114"/>
      <c r="B3" s="1"/>
      <c r="D3" s="1"/>
      <c r="E3" s="2" t="s">
        <v>0</v>
      </c>
      <c r="F3" s="2" t="s">
        <v>1</v>
      </c>
      <c r="G3" s="1"/>
      <c r="H3" s="2" t="s">
        <v>2</v>
      </c>
      <c r="I3" s="2" t="s">
        <v>3</v>
      </c>
      <c r="J3" s="90" t="s">
        <v>4</v>
      </c>
      <c r="K3" s="2" t="s">
        <v>5</v>
      </c>
      <c r="M3" s="76"/>
      <c r="N3" s="76"/>
      <c r="O3" s="8"/>
    </row>
    <row r="4" spans="1:15" ht="17" customHeight="1" thickBot="1">
      <c r="A4" s="4"/>
      <c r="B4" s="1"/>
      <c r="D4" s="1"/>
      <c r="E4" s="2" t="s">
        <v>6</v>
      </c>
      <c r="F4" s="2" t="s">
        <v>7</v>
      </c>
      <c r="G4" s="2"/>
      <c r="H4" s="2" t="s">
        <v>8</v>
      </c>
      <c r="I4" s="2" t="s">
        <v>9</v>
      </c>
      <c r="J4" s="91" t="s">
        <v>10</v>
      </c>
      <c r="K4" s="2" t="s">
        <v>11</v>
      </c>
      <c r="L4" s="1"/>
      <c r="M4" s="76"/>
      <c r="N4" s="76"/>
      <c r="O4" s="8"/>
    </row>
    <row r="5" spans="1:15" ht="16">
      <c r="A5" s="4"/>
      <c r="B5" s="1"/>
      <c r="D5" s="1"/>
      <c r="E5" s="40" t="s">
        <v>12</v>
      </c>
      <c r="F5" s="41"/>
      <c r="G5" s="42"/>
      <c r="H5" s="42"/>
      <c r="I5" s="42"/>
      <c r="J5" s="92"/>
      <c r="K5" s="43"/>
      <c r="L5" s="1"/>
      <c r="N5" s="6" t="s">
        <v>13</v>
      </c>
    </row>
    <row r="6" spans="1:15" ht="15" customHeight="1" thickBot="1">
      <c r="A6" s="3"/>
      <c r="B6" s="1"/>
      <c r="D6" s="1"/>
      <c r="E6" s="55" t="s">
        <v>65</v>
      </c>
      <c r="F6" s="56">
        <v>100</v>
      </c>
      <c r="G6" s="24" t="s">
        <v>14</v>
      </c>
      <c r="H6" s="57">
        <f>H39</f>
        <v>0</v>
      </c>
      <c r="I6" s="23">
        <f>H6/F6</f>
        <v>0</v>
      </c>
      <c r="J6" s="93">
        <v>0</v>
      </c>
      <c r="K6" s="58" t="e">
        <f>((J6/5)*I6)/H40</f>
        <v>#DIV/0!</v>
      </c>
      <c r="L6" s="1"/>
      <c r="M6" s="1"/>
      <c r="N6" s="7" t="s">
        <v>9</v>
      </c>
      <c r="O6" s="1"/>
    </row>
    <row r="7" spans="1:15" ht="16" customHeight="1" thickBot="1">
      <c r="A7" s="104" t="s">
        <v>15</v>
      </c>
      <c r="B7" s="104"/>
      <c r="C7" s="104"/>
      <c r="D7" s="1"/>
      <c r="E7" s="44" t="s">
        <v>68</v>
      </c>
      <c r="F7" s="34">
        <v>175</v>
      </c>
      <c r="G7" s="33" t="s">
        <v>16</v>
      </c>
      <c r="H7" s="35">
        <f>H39</f>
        <v>0</v>
      </c>
      <c r="I7" s="36">
        <f>H7/F7</f>
        <v>0</v>
      </c>
      <c r="J7" s="94">
        <v>0</v>
      </c>
      <c r="K7" s="66" t="e">
        <f>(J7*I7)/H40</f>
        <v>#DIV/0!</v>
      </c>
      <c r="L7" s="1"/>
      <c r="M7" s="18" t="s">
        <v>65</v>
      </c>
      <c r="N7" s="19">
        <f>SUM(I6,I14,I27,I29,I33)</f>
        <v>0</v>
      </c>
      <c r="O7" s="18" t="s">
        <v>17</v>
      </c>
    </row>
    <row r="8" spans="1:15" ht="15" customHeight="1" thickBot="1">
      <c r="A8" s="104"/>
      <c r="B8" s="104"/>
      <c r="C8" s="104"/>
      <c r="D8" s="1"/>
      <c r="E8" s="44"/>
      <c r="F8" s="34"/>
      <c r="G8" s="33"/>
      <c r="H8" s="33"/>
      <c r="I8" s="33"/>
      <c r="J8" s="95"/>
      <c r="K8" s="67"/>
      <c r="L8" s="1"/>
      <c r="M8" s="18" t="s">
        <v>68</v>
      </c>
      <c r="N8" s="19">
        <f>SUM(I7,I15,I34)</f>
        <v>0</v>
      </c>
      <c r="O8" s="18" t="s">
        <v>18</v>
      </c>
    </row>
    <row r="9" spans="1:15" ht="17" thickBot="1">
      <c r="A9" s="78" t="s">
        <v>19</v>
      </c>
      <c r="E9" s="68" t="s">
        <v>20</v>
      </c>
      <c r="F9" s="34"/>
      <c r="G9" s="33"/>
      <c r="H9" s="35"/>
      <c r="I9" s="36"/>
      <c r="J9" s="94"/>
      <c r="K9" s="45"/>
      <c r="L9" s="1"/>
      <c r="M9" s="30" t="s">
        <v>69</v>
      </c>
      <c r="N9" s="19">
        <f>I10</f>
        <v>0</v>
      </c>
      <c r="O9" s="18" t="s">
        <v>21</v>
      </c>
    </row>
    <row r="10" spans="1:15" ht="17" thickBot="1">
      <c r="A10" s="82" t="s">
        <v>22</v>
      </c>
      <c r="E10" s="30" t="s">
        <v>69</v>
      </c>
      <c r="F10" s="34">
        <v>216</v>
      </c>
      <c r="G10" s="33" t="s">
        <v>23</v>
      </c>
      <c r="H10" s="35">
        <f>H40</f>
        <v>0</v>
      </c>
      <c r="I10" s="36">
        <f>H10/F10</f>
        <v>0</v>
      </c>
      <c r="J10" s="93">
        <v>0</v>
      </c>
      <c r="K10" s="45" t="e">
        <f>(J10*I10)/H40</f>
        <v>#DIV/0!</v>
      </c>
      <c r="L10" s="1"/>
      <c r="M10" s="30" t="s">
        <v>70</v>
      </c>
      <c r="N10" s="19">
        <f>I11</f>
        <v>0</v>
      </c>
      <c r="O10" s="18" t="s">
        <v>24</v>
      </c>
    </row>
    <row r="11" spans="1:15" ht="17" thickBot="1">
      <c r="B11" s="15"/>
      <c r="C11" s="15"/>
      <c r="D11" s="1"/>
      <c r="E11" s="30" t="s">
        <v>70</v>
      </c>
      <c r="F11" s="34">
        <v>40</v>
      </c>
      <c r="G11" s="33" t="s">
        <v>25</v>
      </c>
      <c r="H11" s="35">
        <f>H40</f>
        <v>0</v>
      </c>
      <c r="I11" s="36">
        <f>H11/F11</f>
        <v>0</v>
      </c>
      <c r="J11" s="94">
        <v>0</v>
      </c>
      <c r="K11" s="45" t="e">
        <f>(J11*I11)/H40</f>
        <v>#DIV/0!</v>
      </c>
      <c r="L11" s="1"/>
      <c r="M11" s="101" t="s">
        <v>71</v>
      </c>
      <c r="N11" s="19">
        <f>I18+I23+I24</f>
        <v>0</v>
      </c>
      <c r="O11" s="18" t="s">
        <v>17</v>
      </c>
    </row>
    <row r="12" spans="1:15" ht="17" thickBot="1">
      <c r="A12" s="14" t="s">
        <v>26</v>
      </c>
      <c r="B12" s="15"/>
      <c r="C12" s="15"/>
      <c r="D12" s="1"/>
      <c r="E12" s="30"/>
      <c r="F12" s="34"/>
      <c r="G12" s="33"/>
      <c r="H12" s="33"/>
      <c r="I12" s="33"/>
      <c r="J12" s="95"/>
      <c r="K12" s="67"/>
      <c r="L12" s="1"/>
      <c r="M12" s="44" t="s">
        <v>74</v>
      </c>
      <c r="N12" s="19">
        <f>I19</f>
        <v>0</v>
      </c>
      <c r="O12" s="18" t="s">
        <v>21</v>
      </c>
    </row>
    <row r="13" spans="1:15" ht="17" thickBot="1">
      <c r="A13" s="14" t="s">
        <v>27</v>
      </c>
      <c r="B13" s="15"/>
      <c r="C13" s="15"/>
      <c r="D13" s="1"/>
      <c r="E13" s="69" t="s">
        <v>28</v>
      </c>
      <c r="F13" s="34"/>
      <c r="G13" s="33"/>
      <c r="H13" s="33"/>
      <c r="I13" s="33"/>
      <c r="J13" s="95"/>
      <c r="K13" s="67"/>
      <c r="L13" s="1"/>
      <c r="M13" s="44" t="s">
        <v>75</v>
      </c>
      <c r="N13" s="19">
        <f>I22</f>
        <v>0</v>
      </c>
      <c r="O13" s="18" t="s">
        <v>21</v>
      </c>
    </row>
    <row r="14" spans="1:15" ht="16" customHeight="1" thickBot="1">
      <c r="A14" s="14" t="s">
        <v>29</v>
      </c>
      <c r="B14" s="15"/>
      <c r="C14" s="15"/>
      <c r="D14" s="1"/>
      <c r="E14" s="44" t="s">
        <v>65</v>
      </c>
      <c r="F14" s="34">
        <v>114</v>
      </c>
      <c r="G14" s="33" t="s">
        <v>30</v>
      </c>
      <c r="H14" s="35">
        <f>H40</f>
        <v>0</v>
      </c>
      <c r="I14" s="36">
        <f>H14/F14</f>
        <v>0</v>
      </c>
      <c r="J14" s="93">
        <v>0</v>
      </c>
      <c r="K14" s="45" t="e">
        <f>((J14/5)*I14)/H40</f>
        <v>#DIV/0!</v>
      </c>
      <c r="L14" s="1"/>
      <c r="M14" s="18" t="s">
        <v>76</v>
      </c>
      <c r="N14" s="19">
        <f>I28+I30</f>
        <v>0</v>
      </c>
      <c r="O14" s="18" t="s">
        <v>18</v>
      </c>
    </row>
    <row r="15" spans="1:15" ht="17" thickBot="1">
      <c r="A15" s="16"/>
      <c r="E15" s="44" t="s">
        <v>68</v>
      </c>
      <c r="F15" s="34">
        <v>200</v>
      </c>
      <c r="G15" s="33" t="s">
        <v>31</v>
      </c>
      <c r="H15" s="35">
        <f>H40</f>
        <v>0</v>
      </c>
      <c r="I15" s="36">
        <f>H15/F15</f>
        <v>0</v>
      </c>
      <c r="J15" s="94">
        <v>0</v>
      </c>
      <c r="K15" s="45" t="e">
        <f>(J15*I15)/H40</f>
        <v>#DIV/0!</v>
      </c>
      <c r="L15" s="1"/>
      <c r="M15" s="18" t="s">
        <v>81</v>
      </c>
      <c r="N15" s="19">
        <f>I37+I38</f>
        <v>0</v>
      </c>
      <c r="O15" s="18" t="s">
        <v>17</v>
      </c>
    </row>
    <row r="16" spans="1:15" ht="16">
      <c r="A16" s="78" t="s">
        <v>32</v>
      </c>
      <c r="E16" s="46"/>
      <c r="F16" s="39"/>
      <c r="G16" s="38"/>
      <c r="H16" s="38"/>
      <c r="I16" s="38"/>
      <c r="J16" s="96"/>
      <c r="K16" s="47"/>
      <c r="L16" s="1"/>
      <c r="M16" s="124" t="s">
        <v>33</v>
      </c>
      <c r="N16" s="124"/>
      <c r="O16" s="124"/>
    </row>
    <row r="17" spans="1:15" ht="21" customHeight="1">
      <c r="A17" s="14" t="s">
        <v>34</v>
      </c>
      <c r="B17" s="15"/>
      <c r="C17" s="15"/>
      <c r="D17" s="1"/>
      <c r="E17" s="69" t="s">
        <v>89</v>
      </c>
      <c r="F17" s="34"/>
      <c r="G17" s="33"/>
      <c r="H17" s="35"/>
      <c r="I17" s="36"/>
      <c r="J17" s="94"/>
      <c r="K17" s="45"/>
      <c r="L17" s="1"/>
    </row>
    <row r="18" spans="1:15" ht="16" customHeight="1">
      <c r="A18" s="14" t="s">
        <v>35</v>
      </c>
      <c r="B18" s="15"/>
      <c r="C18" s="15"/>
      <c r="D18" s="1"/>
      <c r="E18" s="44" t="s">
        <v>71</v>
      </c>
      <c r="F18" s="34">
        <v>50</v>
      </c>
      <c r="G18" s="33" t="s">
        <v>36</v>
      </c>
      <c r="H18" s="35">
        <f>H41</f>
        <v>0</v>
      </c>
      <c r="I18" s="36">
        <f>H18/F18</f>
        <v>0</v>
      </c>
      <c r="J18" s="97">
        <v>0</v>
      </c>
      <c r="K18" s="45" t="e">
        <f>SUM((J18/5)*I18)/H40</f>
        <v>#DIV/0!</v>
      </c>
      <c r="L18" s="1"/>
      <c r="M18" s="1"/>
    </row>
    <row r="19" spans="1:15" ht="15" customHeight="1" thickBot="1">
      <c r="B19" s="15"/>
      <c r="C19" s="15"/>
      <c r="D19" s="1"/>
      <c r="E19" s="44" t="s">
        <v>74</v>
      </c>
      <c r="F19" s="64">
        <v>300</v>
      </c>
      <c r="G19" s="33" t="s">
        <v>37</v>
      </c>
      <c r="H19" s="35">
        <f>H41</f>
        <v>0</v>
      </c>
      <c r="I19" s="36">
        <f>H19/F19</f>
        <v>0</v>
      </c>
      <c r="J19" s="94">
        <v>0</v>
      </c>
      <c r="K19" s="45" t="e">
        <f>(J19*I19)/H40</f>
        <v>#DIV/0!</v>
      </c>
      <c r="L19" s="1"/>
      <c r="M19" s="1"/>
    </row>
    <row r="20" spans="1:15" ht="16" customHeight="1" thickBot="1">
      <c r="B20" s="15"/>
      <c r="C20" s="15"/>
      <c r="D20" s="1"/>
      <c r="E20" s="30"/>
      <c r="F20" s="65"/>
      <c r="G20" s="26"/>
      <c r="H20" s="26"/>
      <c r="I20" s="26"/>
      <c r="J20" s="98"/>
      <c r="K20" s="67"/>
      <c r="L20" s="1"/>
      <c r="M20" s="1"/>
      <c r="N20" s="1"/>
      <c r="O20" s="70" t="s">
        <v>38</v>
      </c>
    </row>
    <row r="21" spans="1:15" ht="16">
      <c r="A21" s="14" t="s">
        <v>39</v>
      </c>
      <c r="B21" s="15"/>
      <c r="C21" s="15"/>
      <c r="D21" s="1"/>
      <c r="E21" s="69" t="s">
        <v>90</v>
      </c>
      <c r="F21" s="34"/>
      <c r="G21" s="33"/>
      <c r="H21" s="35"/>
      <c r="I21" s="36"/>
      <c r="J21" s="94"/>
      <c r="K21" s="45"/>
      <c r="L21" s="1"/>
      <c r="M21" s="1"/>
      <c r="N21" s="28" t="s">
        <v>65</v>
      </c>
      <c r="O21" s="71">
        <f>(J6/5)*N7</f>
        <v>0</v>
      </c>
    </row>
    <row r="22" spans="1:15" ht="16">
      <c r="A22" s="14" t="s">
        <v>40</v>
      </c>
      <c r="E22" s="44" t="s">
        <v>75</v>
      </c>
      <c r="F22" s="34">
        <v>475</v>
      </c>
      <c r="G22" s="33" t="s">
        <v>41</v>
      </c>
      <c r="H22" s="35">
        <f>H40</f>
        <v>0</v>
      </c>
      <c r="I22" s="36">
        <f>H22/F22</f>
        <v>0</v>
      </c>
      <c r="J22" s="94">
        <v>0</v>
      </c>
      <c r="K22" s="45" t="e">
        <f>(J22*I22)/H40</f>
        <v>#DIV/0!</v>
      </c>
      <c r="L22" s="1"/>
      <c r="M22" s="1"/>
      <c r="N22" s="29" t="s">
        <v>68</v>
      </c>
      <c r="O22" s="72">
        <f>J7*N8</f>
        <v>0</v>
      </c>
    </row>
    <row r="23" spans="1:15" ht="16">
      <c r="A23" s="14" t="s">
        <v>42</v>
      </c>
      <c r="E23" s="44" t="s">
        <v>72</v>
      </c>
      <c r="F23" s="34">
        <v>42.5</v>
      </c>
      <c r="G23" s="33" t="s">
        <v>36</v>
      </c>
      <c r="H23" s="35">
        <f>(H40)</f>
        <v>0</v>
      </c>
      <c r="I23" s="36">
        <f>H23/F23</f>
        <v>0</v>
      </c>
      <c r="J23" s="97">
        <v>0</v>
      </c>
      <c r="K23" s="45" t="e">
        <f>((J23/5)*I23)/H40</f>
        <v>#DIV/0!</v>
      </c>
      <c r="L23" s="1"/>
      <c r="M23" s="1"/>
      <c r="N23" s="30" t="s">
        <v>69</v>
      </c>
      <c r="O23" s="72">
        <f>N9*J10</f>
        <v>0</v>
      </c>
    </row>
    <row r="24" spans="1:15" ht="16">
      <c r="A24" s="14" t="s">
        <v>43</v>
      </c>
      <c r="E24" s="44" t="s">
        <v>73</v>
      </c>
      <c r="F24" s="34">
        <v>135</v>
      </c>
      <c r="G24" s="33" t="s">
        <v>36</v>
      </c>
      <c r="H24" s="35">
        <f>H40</f>
        <v>0</v>
      </c>
      <c r="I24" s="36">
        <f>H24/F24</f>
        <v>0</v>
      </c>
      <c r="J24" s="97">
        <v>0</v>
      </c>
      <c r="K24" s="45" t="e">
        <f>((J24/5)*I24)/H40</f>
        <v>#DIV/0!</v>
      </c>
      <c r="L24" s="1"/>
      <c r="M24" s="1"/>
      <c r="N24" s="30" t="s">
        <v>70</v>
      </c>
      <c r="O24" s="72">
        <f>N10*J11</f>
        <v>0</v>
      </c>
    </row>
    <row r="25" spans="1:15" ht="14" customHeight="1">
      <c r="A25" s="81" t="s">
        <v>82</v>
      </c>
      <c r="B25" s="1"/>
      <c r="C25" s="1"/>
      <c r="D25" s="1"/>
      <c r="E25" s="46"/>
      <c r="F25" s="39"/>
      <c r="G25" s="38"/>
      <c r="H25" s="38"/>
      <c r="I25" s="38"/>
      <c r="J25" s="96"/>
      <c r="K25" s="47"/>
      <c r="L25" s="1"/>
      <c r="M25" s="1"/>
      <c r="N25" s="101" t="s">
        <v>71</v>
      </c>
      <c r="O25" s="72">
        <f>N11*(J18/5)</f>
        <v>0</v>
      </c>
    </row>
    <row r="26" spans="1:15" ht="16" customHeight="1">
      <c r="A26" s="4"/>
      <c r="B26" s="1"/>
      <c r="C26" s="1"/>
      <c r="D26" s="1"/>
      <c r="E26" s="68" t="s">
        <v>44</v>
      </c>
      <c r="F26" s="65"/>
      <c r="G26" s="26"/>
      <c r="H26" s="26"/>
      <c r="I26" s="26"/>
      <c r="J26" s="98"/>
      <c r="K26" s="67"/>
      <c r="L26" s="1"/>
      <c r="M26" s="1"/>
      <c r="N26" s="44" t="s">
        <v>74</v>
      </c>
      <c r="O26" s="72">
        <f>N12*J19</f>
        <v>0</v>
      </c>
    </row>
    <row r="27" spans="1:15" ht="14" customHeight="1" thickBot="1">
      <c r="A27" s="9"/>
      <c r="B27" s="1"/>
      <c r="C27" s="1"/>
      <c r="D27" s="1"/>
      <c r="E27" s="44" t="s">
        <v>66</v>
      </c>
      <c r="F27" s="34">
        <v>85</v>
      </c>
      <c r="G27" s="33" t="s">
        <v>45</v>
      </c>
      <c r="H27" s="35">
        <f>H40</f>
        <v>0</v>
      </c>
      <c r="I27" s="36">
        <f>H27/F27</f>
        <v>0</v>
      </c>
      <c r="J27" s="97">
        <v>0</v>
      </c>
      <c r="K27" s="45" t="e">
        <f>((J27/5)*I27)/H40</f>
        <v>#DIV/0!</v>
      </c>
      <c r="L27" s="1"/>
      <c r="M27" s="1"/>
      <c r="N27" s="102" t="s">
        <v>75</v>
      </c>
      <c r="O27" s="73">
        <f>N13*J22</f>
        <v>0</v>
      </c>
    </row>
    <row r="28" spans="1:15" ht="14" customHeight="1" thickBot="1">
      <c r="A28" s="10"/>
      <c r="D28" s="1"/>
      <c r="E28" s="44" t="s">
        <v>77</v>
      </c>
      <c r="F28" s="34">
        <v>85</v>
      </c>
      <c r="G28" s="33" t="s">
        <v>46</v>
      </c>
      <c r="H28" s="35">
        <f>H40</f>
        <v>0</v>
      </c>
      <c r="I28" s="36">
        <f>H28/F28</f>
        <v>0</v>
      </c>
      <c r="J28" s="97">
        <v>0</v>
      </c>
      <c r="K28" s="45" t="e">
        <f>(J28*I28)/H40</f>
        <v>#DIV/0!</v>
      </c>
      <c r="L28" s="1"/>
      <c r="M28" s="1"/>
      <c r="N28" s="18" t="s">
        <v>76</v>
      </c>
      <c r="O28" s="100">
        <f>N14*J28</f>
        <v>0</v>
      </c>
    </row>
    <row r="29" spans="1:15" ht="14" customHeight="1" thickBot="1">
      <c r="A29" s="10"/>
      <c r="D29" s="1"/>
      <c r="E29" s="44" t="s">
        <v>67</v>
      </c>
      <c r="F29" s="34">
        <v>85</v>
      </c>
      <c r="G29" s="33" t="s">
        <v>45</v>
      </c>
      <c r="H29" s="35">
        <f>H40</f>
        <v>0</v>
      </c>
      <c r="I29" s="36">
        <f>H29/F29</f>
        <v>0</v>
      </c>
      <c r="J29" s="97">
        <v>0</v>
      </c>
      <c r="K29" s="45" t="e">
        <f>((J29/5)*I29)/H40</f>
        <v>#DIV/0!</v>
      </c>
      <c r="L29" s="1"/>
      <c r="M29" s="1"/>
      <c r="N29" s="31" t="s">
        <v>81</v>
      </c>
      <c r="O29" s="74">
        <f>SUM(J38/5)*N15</f>
        <v>0</v>
      </c>
    </row>
    <row r="30" spans="1:15" ht="14" customHeight="1" thickBot="1">
      <c r="D30" s="1"/>
      <c r="E30" s="44" t="s">
        <v>78</v>
      </c>
      <c r="F30" s="34">
        <v>85</v>
      </c>
      <c r="G30" s="33" t="s">
        <v>46</v>
      </c>
      <c r="H30" s="35">
        <f>H40</f>
        <v>0</v>
      </c>
      <c r="I30" s="36">
        <f>H30/F30</f>
        <v>0</v>
      </c>
      <c r="J30" s="97">
        <v>0</v>
      </c>
      <c r="K30" s="45" t="e">
        <f>(J30*I30)/H40</f>
        <v>#DIV/0!</v>
      </c>
      <c r="M30" s="1"/>
      <c r="N30" s="32" t="s">
        <v>47</v>
      </c>
      <c r="O30" s="75">
        <f>SUM(O21:O29)</f>
        <v>0</v>
      </c>
    </row>
    <row r="31" spans="1:15" ht="15" customHeight="1">
      <c r="D31" s="1"/>
      <c r="E31" s="46"/>
      <c r="F31" s="39"/>
      <c r="G31" s="38"/>
      <c r="H31" s="38"/>
      <c r="I31" s="38"/>
      <c r="J31" s="96"/>
      <c r="K31" s="47"/>
      <c r="M31" s="1"/>
      <c r="N31" s="27" t="s">
        <v>48</v>
      </c>
      <c r="O31" s="1"/>
    </row>
    <row r="32" spans="1:15" ht="16" customHeight="1">
      <c r="D32" s="1"/>
      <c r="E32" s="69" t="s">
        <v>49</v>
      </c>
      <c r="F32" s="34"/>
      <c r="G32" s="33"/>
      <c r="H32" s="35"/>
      <c r="I32" s="36"/>
      <c r="J32" s="94"/>
      <c r="K32" s="45"/>
      <c r="M32" s="1"/>
    </row>
    <row r="33" spans="1:15" ht="16" customHeight="1">
      <c r="D33" s="1"/>
      <c r="E33" s="44" t="s">
        <v>65</v>
      </c>
      <c r="F33" s="34">
        <v>100</v>
      </c>
      <c r="G33" s="33" t="s">
        <v>45</v>
      </c>
      <c r="H33" s="35">
        <f>H40</f>
        <v>0</v>
      </c>
      <c r="I33" s="36">
        <f>H33/F33</f>
        <v>0</v>
      </c>
      <c r="J33" s="97">
        <v>0</v>
      </c>
      <c r="K33" s="45" t="e">
        <f>((J33/5)*I33)/H40</f>
        <v>#DIV/0!</v>
      </c>
      <c r="M33" s="1"/>
    </row>
    <row r="34" spans="1:15" ht="16" customHeight="1">
      <c r="E34" s="44" t="s">
        <v>68</v>
      </c>
      <c r="F34" s="34">
        <v>175</v>
      </c>
      <c r="G34" s="33" t="s">
        <v>46</v>
      </c>
      <c r="H34" s="35">
        <f>H40</f>
        <v>0</v>
      </c>
      <c r="I34" s="36">
        <f>H34/F34</f>
        <v>0</v>
      </c>
      <c r="J34" s="97">
        <v>0</v>
      </c>
      <c r="K34" s="45" t="e">
        <f>(J34*I34)/H40</f>
        <v>#DIV/0!</v>
      </c>
      <c r="M34" s="1"/>
    </row>
    <row r="35" spans="1:15" ht="15" customHeight="1">
      <c r="E35" s="46"/>
      <c r="F35" s="39"/>
      <c r="G35" s="38"/>
      <c r="H35" s="38"/>
      <c r="I35" s="38"/>
      <c r="J35" s="96"/>
      <c r="K35" s="47"/>
      <c r="M35" s="1"/>
    </row>
    <row r="36" spans="1:15" ht="14">
      <c r="A36" s="3"/>
      <c r="B36" s="1"/>
      <c r="C36" s="1"/>
      <c r="E36" s="68" t="s">
        <v>50</v>
      </c>
      <c r="F36" s="65"/>
      <c r="G36" s="26"/>
      <c r="H36" s="26"/>
      <c r="I36" s="26"/>
      <c r="J36" s="98"/>
      <c r="K36" s="67"/>
      <c r="M36" s="1"/>
      <c r="O36" s="1"/>
    </row>
    <row r="37" spans="1:15" ht="15" customHeight="1">
      <c r="A37" s="4"/>
      <c r="B37" s="1"/>
      <c r="C37" s="1"/>
      <c r="E37" s="59" t="s">
        <v>79</v>
      </c>
      <c r="F37" s="60">
        <v>325</v>
      </c>
      <c r="G37" s="37" t="s">
        <v>45</v>
      </c>
      <c r="H37" s="61">
        <f>H40</f>
        <v>0</v>
      </c>
      <c r="I37" s="62">
        <f>H37/F37</f>
        <v>0</v>
      </c>
      <c r="J37" s="99">
        <v>0</v>
      </c>
      <c r="K37" s="63" t="e">
        <f>SUM((J37/5)*I37)/H40</f>
        <v>#DIV/0!</v>
      </c>
    </row>
    <row r="38" spans="1:15" ht="16" customHeight="1" thickBot="1">
      <c r="A38" s="3"/>
      <c r="B38" s="1"/>
      <c r="C38" s="1"/>
      <c r="E38" s="48" t="s">
        <v>80</v>
      </c>
      <c r="F38" s="25">
        <v>325</v>
      </c>
      <c r="G38" s="21" t="s">
        <v>45</v>
      </c>
      <c r="H38" s="22">
        <f>H40</f>
        <v>0</v>
      </c>
      <c r="I38" s="51">
        <f>H38/F38</f>
        <v>0</v>
      </c>
      <c r="J38" s="97">
        <v>0</v>
      </c>
      <c r="K38" s="45" t="e">
        <f>SUM((J38/5)*I38)/H40</f>
        <v>#DIV/0!</v>
      </c>
      <c r="L38" s="1"/>
    </row>
    <row r="39" spans="1:15" ht="15" customHeight="1" thickBot="1">
      <c r="A39" s="1"/>
      <c r="B39" s="1"/>
      <c r="C39" s="1"/>
      <c r="E39" s="110" t="s">
        <v>51</v>
      </c>
      <c r="F39" s="111"/>
      <c r="G39" s="111"/>
      <c r="H39" s="54">
        <v>0</v>
      </c>
      <c r="I39" s="52" t="s">
        <v>52</v>
      </c>
      <c r="J39" s="79"/>
      <c r="K39" s="47"/>
      <c r="L39" s="1"/>
    </row>
    <row r="40" spans="1:15" ht="17" thickBot="1">
      <c r="A40" s="1"/>
      <c r="B40" s="1"/>
      <c r="C40" s="1"/>
      <c r="E40" s="110" t="s">
        <v>53</v>
      </c>
      <c r="F40" s="111"/>
      <c r="G40" s="111"/>
      <c r="H40" s="54">
        <v>0</v>
      </c>
      <c r="I40" s="53" t="s">
        <v>54</v>
      </c>
      <c r="J40" s="80"/>
      <c r="K40" s="50"/>
      <c r="L40" s="1"/>
      <c r="M40" s="17"/>
    </row>
    <row r="41" spans="1:15" ht="17" thickBot="1">
      <c r="A41" s="1"/>
      <c r="B41" s="1"/>
      <c r="C41" s="1"/>
      <c r="E41" s="112" t="s">
        <v>55</v>
      </c>
      <c r="F41" s="113"/>
      <c r="G41" s="113"/>
      <c r="H41" s="86">
        <v>0</v>
      </c>
      <c r="I41" s="87" t="s">
        <v>52</v>
      </c>
      <c r="J41" s="3"/>
      <c r="K41" s="49"/>
      <c r="L41" s="1"/>
    </row>
    <row r="42" spans="1:15" ht="17" thickBot="1">
      <c r="A42" s="1"/>
      <c r="B42" s="1"/>
      <c r="C42" s="1"/>
      <c r="E42" s="105" t="s">
        <v>56</v>
      </c>
      <c r="F42" s="106"/>
      <c r="G42" s="106"/>
      <c r="H42" s="106"/>
      <c r="I42" s="106"/>
      <c r="J42" s="107"/>
      <c r="K42" s="88" t="e">
        <f>SUM(K6:K38)</f>
        <v>#DIV/0!</v>
      </c>
    </row>
    <row r="43" spans="1:15" ht="16">
      <c r="A43" s="1"/>
      <c r="B43" s="1"/>
      <c r="C43" s="1"/>
      <c r="E43" s="83"/>
      <c r="F43" s="84"/>
      <c r="G43" s="84"/>
      <c r="H43" s="84"/>
      <c r="I43" s="84"/>
      <c r="J43" s="84"/>
      <c r="K43" s="85"/>
    </row>
    <row r="44" spans="1:15" ht="16">
      <c r="A44" s="1"/>
      <c r="B44" s="1"/>
      <c r="C44" s="1"/>
      <c r="E44" s="83"/>
      <c r="F44" s="84"/>
      <c r="G44" s="84"/>
      <c r="H44" s="84"/>
      <c r="I44" s="84"/>
      <c r="J44" s="84"/>
      <c r="K44" s="85"/>
    </row>
    <row r="45" spans="1:15" ht="16">
      <c r="A45" s="1"/>
      <c r="B45" s="1"/>
      <c r="C45" s="1"/>
      <c r="E45" s="108" t="s">
        <v>57</v>
      </c>
      <c r="F45" s="109"/>
      <c r="G45" s="109"/>
      <c r="H45" s="109"/>
      <c r="I45" s="109"/>
      <c r="J45" s="109"/>
      <c r="K45" s="109"/>
    </row>
    <row r="46" spans="1:15" ht="17" thickBot="1">
      <c r="A46" s="1"/>
      <c r="B46" s="1"/>
      <c r="C46" s="1"/>
      <c r="E46" s="17"/>
      <c r="J46"/>
    </row>
    <row r="47" spans="1:15" ht="27" customHeight="1">
      <c r="A47" s="1"/>
      <c r="B47" s="1"/>
      <c r="C47" s="1"/>
      <c r="E47" s="125" t="s">
        <v>58</v>
      </c>
      <c r="F47" s="126"/>
      <c r="G47" s="126"/>
      <c r="H47" s="126"/>
      <c r="I47" s="126"/>
      <c r="J47" s="126"/>
      <c r="K47" s="127"/>
    </row>
    <row r="48" spans="1:15" ht="14" customHeight="1">
      <c r="A48" s="1"/>
      <c r="B48" s="1"/>
      <c r="C48" s="1"/>
      <c r="E48" s="121"/>
      <c r="F48" s="122"/>
      <c r="G48" s="122"/>
      <c r="H48" s="122"/>
      <c r="I48" s="122"/>
      <c r="J48" s="122"/>
      <c r="K48" s="123"/>
      <c r="M48" s="12" t="s">
        <v>84</v>
      </c>
    </row>
    <row r="49" spans="2:13" ht="20" customHeight="1">
      <c r="B49" s="1"/>
      <c r="C49" s="1"/>
      <c r="D49" s="11"/>
      <c r="E49" s="115" t="s">
        <v>59</v>
      </c>
      <c r="F49" s="116"/>
      <c r="G49" s="116"/>
      <c r="H49" s="116"/>
      <c r="I49" s="116"/>
      <c r="J49" s="116"/>
      <c r="K49" s="117"/>
      <c r="M49" s="13" t="s">
        <v>60</v>
      </c>
    </row>
    <row r="50" spans="2:13" ht="19" customHeight="1">
      <c r="E50" s="115" t="s">
        <v>61</v>
      </c>
      <c r="F50" s="116"/>
      <c r="G50" s="116"/>
      <c r="H50" s="116"/>
      <c r="I50" s="116"/>
      <c r="J50" s="116"/>
      <c r="K50" s="117"/>
      <c r="L50" s="17"/>
      <c r="M50" s="13" t="s">
        <v>87</v>
      </c>
    </row>
    <row r="51" spans="2:13" ht="17" customHeight="1">
      <c r="E51" s="115" t="s">
        <v>62</v>
      </c>
      <c r="F51" s="116"/>
      <c r="G51" s="116"/>
      <c r="H51" s="116"/>
      <c r="I51" s="116"/>
      <c r="J51" s="116"/>
      <c r="K51" s="117"/>
      <c r="M51" s="13" t="s">
        <v>85</v>
      </c>
    </row>
    <row r="52" spans="2:13" ht="18" customHeight="1">
      <c r="E52" s="115" t="s">
        <v>63</v>
      </c>
      <c r="F52" s="116"/>
      <c r="G52" s="116"/>
      <c r="H52" s="116"/>
      <c r="I52" s="116"/>
      <c r="J52" s="116"/>
      <c r="K52" s="117"/>
      <c r="L52" s="5"/>
      <c r="M52" s="20" t="s">
        <v>82</v>
      </c>
    </row>
    <row r="53" spans="2:13" ht="18" customHeight="1">
      <c r="E53" s="115" t="s">
        <v>64</v>
      </c>
      <c r="F53" s="116"/>
      <c r="G53" s="116"/>
      <c r="H53" s="116"/>
      <c r="I53" s="116"/>
      <c r="J53" s="116"/>
      <c r="K53" s="117"/>
      <c r="M53" s="89" t="s">
        <v>83</v>
      </c>
    </row>
    <row r="54" spans="2:13" ht="19" customHeight="1" thickBot="1">
      <c r="E54" s="118" t="s">
        <v>86</v>
      </c>
      <c r="F54" s="119"/>
      <c r="G54" s="119"/>
      <c r="H54" s="119"/>
      <c r="I54" s="119"/>
      <c r="J54" s="119"/>
      <c r="K54" s="120"/>
    </row>
  </sheetData>
  <mergeCells count="17">
    <mergeCell ref="E53:K53"/>
    <mergeCell ref="E54:K54"/>
    <mergeCell ref="E48:K48"/>
    <mergeCell ref="M16:O16"/>
    <mergeCell ref="E47:K47"/>
    <mergeCell ref="E49:K49"/>
    <mergeCell ref="E50:K50"/>
    <mergeCell ref="E51:K51"/>
    <mergeCell ref="E52:K52"/>
    <mergeCell ref="A1:H1"/>
    <mergeCell ref="A7:C8"/>
    <mergeCell ref="E42:J42"/>
    <mergeCell ref="E45:K45"/>
    <mergeCell ref="E39:G39"/>
    <mergeCell ref="E40:G40"/>
    <mergeCell ref="E41:G41"/>
    <mergeCell ref="A2:A3"/>
  </mergeCells>
  <phoneticPr fontId="7"/>
  <hyperlinks>
    <hyperlink ref="A25" r:id="rId1" xr:uid="{00000000-0004-0000-0000-000001000000}"/>
    <hyperlink ref="M52" r:id="rId2" xr:uid="{3E64BCF8-AF18-A944-9C34-81596B938927}"/>
  </hyperlinks>
  <printOptions horizontalCentered="1"/>
  <pageMargins left="0.25" right="0.25" top="1.25" bottom="0.25" header="0" footer="0"/>
  <pageSetup scale="55" orientation="landscape" horizontalDpi="4294967292" verticalDpi="4294967292"/>
  <headerFooter>
    <oddFooter>&amp;R&amp;K000000MER-KO WEATHER DECK 10/2/2025</oddFooter>
  </headerFooter>
  <drawing r:id="rId3"/>
  <extLst>
    <ext xmlns:mx="http://schemas.microsoft.com/office/mac/excel/2008/main" uri="{64002731-A6B0-56B0-2670-7721B7C09600}">
      <mx:PLV Mode="1" OnePage="0" WScale="7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22fc8744c90b01095598ff53fe2f1862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e13621810a3a1b68dd6b4f354741e4d7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EDFB6-A442-4142-A102-2226BD3C61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CBCC6B-95BF-4F5A-9E78-AAC55E19614E}"/>
</file>

<file path=customXml/itemProps3.xml><?xml version="1.0" encoding="utf-8"?>
<ds:datastoreItem xmlns:ds="http://schemas.openxmlformats.org/officeDocument/2006/customXml" ds:itemID="{F7E338E4-ECEB-429C-9797-69446ED5B0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Westcoat Specialty Coating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Weather Deck Waterproofing Material Cost Template - Mer-Ko by Westcoat Specialty Coating Systems</dc:title>
  <dc:subject/>
  <dc:creator>Westcoat Specialty Coating Systems</dc:creator>
  <cp:keywords/>
  <dc:description/>
  <cp:lastModifiedBy>Todd Cook</cp:lastModifiedBy>
  <cp:revision/>
  <dcterms:created xsi:type="dcterms:W3CDTF">1998-12-10T19:24:37Z</dcterms:created>
  <dcterms:modified xsi:type="dcterms:W3CDTF">2025-10-02T23:05:51Z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